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G:\Shared drives\TEC-Workshops\_Current Course Delivery_\IEPW\2022 Smart Forms\Ergonomics Screening Tool\"/>
    </mc:Choice>
  </mc:AlternateContent>
  <xr:revisionPtr revIDLastSave="0" documentId="13_ncr:1_{656ED086-AB6D-427E-BEB8-909DE059CE68}" xr6:coauthVersionLast="47" xr6:coauthVersionMax="47" xr10:uidLastSave="{00000000-0000-0000-0000-000000000000}"/>
  <bookViews>
    <workbookView xWindow="-120" yWindow="-120" windowWidth="29040" windowHeight="16440" tabRatio="793" xr2:uid="{00000000-000D-0000-FFFF-FFFF00000000}"/>
  </bookViews>
  <sheets>
    <sheet name="SCREENING TOOL" sheetId="20" r:id="rId1"/>
    <sheet name="Job Summary (On Site)" sheetId="10" r:id="rId2"/>
    <sheet name="Job Prioritization" sheetId="14" r:id="rId3"/>
    <sheet name="Data Collection" sheetId="23" r:id="rId4"/>
    <sheet name="Brainstorming (1,2,4)" sheetId="25" r:id="rId5"/>
    <sheet name="Control Plan" sheetId="17" r:id="rId6"/>
    <sheet name="Costs" sheetId="18" r:id="rId7"/>
    <sheet name="References" sheetId="24" r:id="rId8"/>
  </sheets>
  <definedNames>
    <definedName name="_xlnm.Print_Area" localSheetId="4">'Brainstorming (1,2,4)'!$A$1:$O$26</definedName>
    <definedName name="_xlnm.Print_Area" localSheetId="5">'Control Plan'!$A$1:$M$23</definedName>
    <definedName name="_xlnm.Print_Area" localSheetId="6">Costs!$A$1:$K$34</definedName>
    <definedName name="_xlnm.Print_Area" localSheetId="3">'Data Collection'!$A$1:$I$34</definedName>
    <definedName name="_xlnm.Print_Area" localSheetId="2">'Job Prioritization'!$A$1:$L$35</definedName>
    <definedName name="_xlnm.Print_Area" localSheetId="1">'Job Summary (On Site)'!$A$1:$O$50</definedName>
    <definedName name="_xlnm.Print_Area" localSheetId="7">References!$A$1:$R$49</definedName>
    <definedName name="_xlnm.Print_Area" localSheetId="0">'SCREENING TOOL'!$A$1:$AR$51</definedName>
    <definedName name="_xlnm.Print_Titles" localSheetId="6">Costs!$1:$2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26" i="25" l="1"/>
  <c r="O25" i="25"/>
  <c r="O24" i="25"/>
  <c r="O23" i="25"/>
  <c r="O22" i="25"/>
  <c r="O21" i="25"/>
  <c r="O20" i="25"/>
  <c r="O19" i="25"/>
  <c r="O18" i="25"/>
  <c r="O17" i="25"/>
  <c r="O16" i="25"/>
  <c r="O15" i="25"/>
  <c r="O14" i="25"/>
  <c r="O13" i="25"/>
  <c r="O12" i="25"/>
  <c r="N2" i="20"/>
  <c r="BA46" i="20"/>
  <c r="BA47" i="20"/>
  <c r="BA48" i="20" s="1"/>
  <c r="BA41" i="20"/>
  <c r="BA42" i="20"/>
  <c r="BA43" i="20" s="1"/>
  <c r="BA36" i="20"/>
  <c r="BA37" i="20"/>
  <c r="BA38" i="20" s="1"/>
  <c r="BA31" i="20"/>
  <c r="BA32" i="20"/>
  <c r="BA33" i="20" s="1"/>
  <c r="BA26" i="20"/>
  <c r="BA27" i="20"/>
  <c r="BA28" i="20" s="1"/>
  <c r="AX46" i="20"/>
  <c r="AX47" i="20"/>
  <c r="AX48" i="20" s="1"/>
  <c r="AX41" i="20"/>
  <c r="AX42" i="20"/>
  <c r="AX43" i="20" s="1"/>
  <c r="AX36" i="20"/>
  <c r="AX37" i="20"/>
  <c r="AX38" i="20" s="1"/>
  <c r="AX31" i="20"/>
  <c r="AX32" i="20"/>
  <c r="AX33" i="20" s="1"/>
  <c r="AX26" i="20"/>
  <c r="AX27" i="20"/>
  <c r="AX28" i="20" s="1"/>
  <c r="G32" i="18"/>
  <c r="H32" i="18"/>
  <c r="G33" i="18"/>
  <c r="H33" i="18"/>
  <c r="E38" i="10"/>
  <c r="I38" i="10" s="1"/>
  <c r="J38" i="10" s="1"/>
  <c r="K38" i="10" s="1"/>
  <c r="E37" i="10"/>
  <c r="I37" i="10" s="1"/>
  <c r="J37" i="10" s="1"/>
  <c r="K37" i="10" s="1"/>
  <c r="E36" i="10"/>
  <c r="I36" i="10" s="1"/>
  <c r="J36" i="10" s="1"/>
  <c r="K36" i="10" s="1"/>
  <c r="E35" i="10"/>
  <c r="I35" i="10" s="1"/>
  <c r="J35" i="10" s="1"/>
  <c r="K35" i="10" s="1"/>
  <c r="E34" i="10"/>
  <c r="I34" i="10" s="1"/>
  <c r="J34" i="10" s="1"/>
  <c r="K34" i="10" s="1"/>
  <c r="E33" i="10"/>
  <c r="I33" i="10" s="1"/>
  <c r="J33" i="10" s="1"/>
  <c r="K33" i="10" s="1"/>
  <c r="E32" i="10"/>
  <c r="I32" i="10" s="1"/>
  <c r="J32" i="10" s="1"/>
  <c r="K32" i="10" s="1"/>
  <c r="E31" i="10"/>
  <c r="I31" i="10" s="1"/>
  <c r="J31" i="10" s="1"/>
  <c r="K31" i="10" s="1"/>
  <c r="E30" i="10"/>
  <c r="E29" i="10"/>
  <c r="I29" i="10" s="1"/>
  <c r="J29" i="10" s="1"/>
  <c r="K29" i="10" s="1"/>
  <c r="F29" i="10"/>
  <c r="G29" i="10"/>
  <c r="F30" i="10"/>
  <c r="G30" i="10"/>
  <c r="F31" i="10"/>
  <c r="G31" i="10"/>
  <c r="F32" i="10"/>
  <c r="G32" i="10"/>
  <c r="F38" i="10"/>
  <c r="G38" i="10"/>
  <c r="F33" i="10"/>
  <c r="G33" i="10"/>
  <c r="F34" i="10"/>
  <c r="G34" i="10"/>
  <c r="F35" i="10"/>
  <c r="G35" i="10"/>
  <c r="F36" i="10"/>
  <c r="G36" i="10"/>
  <c r="F37" i="10"/>
  <c r="G37" i="10"/>
  <c r="H37" i="10" s="1"/>
  <c r="I30" i="10"/>
  <c r="J30" i="10" s="1"/>
  <c r="K30" i="10" s="1"/>
  <c r="H29" i="10" l="1"/>
  <c r="H38" i="10"/>
  <c r="BD19" i="20"/>
  <c r="O41" i="20"/>
  <c r="BD21" i="20"/>
  <c r="W20" i="20"/>
  <c r="BD17" i="20"/>
  <c r="O27" i="20"/>
  <c r="H30" i="10"/>
  <c r="H36" i="10"/>
  <c r="H34" i="10"/>
  <c r="H35" i="10"/>
  <c r="BD20" i="20"/>
  <c r="V13" i="20"/>
  <c r="BD22" i="20"/>
  <c r="W27" i="20"/>
  <c r="W41" i="20"/>
  <c r="BD24" i="20"/>
  <c r="D43" i="10"/>
  <c r="D45" i="10" s="1"/>
  <c r="B43" i="10"/>
  <c r="B45" i="10" s="1"/>
  <c r="C43" i="10"/>
  <c r="C45" i="10" s="1"/>
  <c r="BD16" i="20"/>
  <c r="O20" i="20"/>
  <c r="BD15" i="20"/>
  <c r="P13" i="20"/>
  <c r="BD18" i="20"/>
  <c r="O34" i="20"/>
  <c r="BD23" i="20"/>
  <c r="W34" i="20"/>
  <c r="H33" i="10"/>
  <c r="H32" i="10"/>
  <c r="H31" i="10"/>
  <c r="BD27" i="20" l="1"/>
  <c r="W47" i="20" s="1"/>
  <c r="H40" i="20" s="1"/>
  <c r="D46" i="10"/>
  <c r="D47" i="10" s="1"/>
  <c r="W49" i="20" l="1"/>
  <c r="H43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Gary L Downey</author>
  </authors>
  <commentList>
    <comment ref="F8" authorId="0" shapeId="0" xr:uid="{A87FE123-1CD5-40C9-987A-B33BB27F6B7F}">
      <text>
        <r>
          <rPr>
            <b/>
            <sz val="9"/>
            <color indexed="81"/>
            <rFont val="Tahoma"/>
            <family val="2"/>
          </rPr>
          <t>Business Impact:</t>
        </r>
        <r>
          <rPr>
            <sz val="9"/>
            <color indexed="81"/>
            <rFont val="Tahoma"/>
            <family val="2"/>
          </rPr>
          <t xml:space="preserve">
Injury/Illness reduction;
Production increases;
Quality improvements;
Reduced turnover</t>
        </r>
      </text>
    </comment>
    <comment ref="J8" authorId="0" shapeId="0" xr:uid="{7787EC6E-AD27-4FCF-AE91-6B74339AE0B2}">
      <text>
        <r>
          <rPr>
            <b/>
            <sz val="9"/>
            <color indexed="81"/>
            <rFont val="Tahoma"/>
            <family val="2"/>
          </rPr>
          <t>Ease of Implementation:</t>
        </r>
        <r>
          <rPr>
            <sz val="9"/>
            <color indexed="81"/>
            <rFont val="Tahoma"/>
            <family val="2"/>
          </rPr>
          <t xml:space="preserve">
Lower cost;
Short-term execution;
Higher reliability;
Easier maintainability;
Liklier usability</t>
        </r>
      </text>
    </comment>
    <comment ref="O8" authorId="0" shapeId="0" xr:uid="{4526CAFE-8F0B-407B-B641-645A51B83E5F}">
      <text>
        <r>
          <rPr>
            <b/>
            <sz val="9"/>
            <color indexed="81"/>
            <rFont val="Tahoma"/>
            <charset val="1"/>
          </rPr>
          <t>Higher scores indicate a better solution.
The top 2 scores are highlighted.</t>
        </r>
      </text>
    </comment>
  </commentList>
</comments>
</file>

<file path=xl/sharedStrings.xml><?xml version="1.0" encoding="utf-8"?>
<sst xmlns="http://schemas.openxmlformats.org/spreadsheetml/2006/main" count="485" uniqueCount="326">
  <si>
    <t>Low Risk</t>
  </si>
  <si>
    <t>Moderate Risk</t>
  </si>
  <si>
    <t>High Risk</t>
  </si>
  <si>
    <t>Neck</t>
  </si>
  <si>
    <t>Back</t>
  </si>
  <si>
    <t>References</t>
  </si>
  <si>
    <t>x 1</t>
  </si>
  <si>
    <t>x 2</t>
  </si>
  <si>
    <t>x 4</t>
  </si>
  <si>
    <t>Job Summary Page</t>
  </si>
  <si>
    <t>Analyst:</t>
  </si>
  <si>
    <t>Analysis Date:</t>
  </si>
  <si>
    <t xml:space="preserve">Location: </t>
  </si>
  <si>
    <t>Job Description:</t>
  </si>
  <si>
    <t>JOB TASKS/ PROCESS</t>
  </si>
  <si>
    <t>JOB INFORMATION</t>
  </si>
  <si>
    <t>Task 1:</t>
  </si>
  <si>
    <t>Task 2:</t>
  </si>
  <si>
    <t>Task 3:</t>
  </si>
  <si>
    <t>Task 4:</t>
  </si>
  <si>
    <t>Task 5:</t>
  </si>
  <si>
    <t>Task 6:</t>
  </si>
  <si>
    <t>Task 7:</t>
  </si>
  <si>
    <t>Task 8:</t>
  </si>
  <si>
    <t>Task 9:</t>
  </si>
  <si>
    <t>Task 10:</t>
  </si>
  <si>
    <t>Motion Rating</t>
  </si>
  <si>
    <t>Force Rating</t>
  </si>
  <si>
    <t>Posture Rating</t>
  </si>
  <si>
    <t>Priority</t>
  </si>
  <si>
    <t>R. Shoulder</t>
  </si>
  <si>
    <t>L. Shoulder</t>
  </si>
  <si>
    <t>R. Arm/ Elbow</t>
  </si>
  <si>
    <t>L. Arm/ Elbow</t>
  </si>
  <si>
    <t>R. Hand/ Wrist</t>
  </si>
  <si>
    <t>L. Hand/ Wrist</t>
  </si>
  <si>
    <t>Force#</t>
  </si>
  <si>
    <t>Pos#</t>
  </si>
  <si>
    <t>Pri #</t>
  </si>
  <si>
    <t>Sum Pri</t>
  </si>
  <si>
    <t>Mot#</t>
  </si>
  <si>
    <t>BODY PRIORITIES</t>
  </si>
  <si>
    <t>TOTAL BODY PRIORITY</t>
  </si>
  <si>
    <t>Body Parts with Scores in each risk level.</t>
  </si>
  <si>
    <t xml:space="preserve"> Total Job Score:       </t>
  </si>
  <si>
    <t xml:space="preserve">Job Priority Level: </t>
  </si>
  <si>
    <t>Borg, G., Ottoson, D.  (1986) Perception of Exertion in Physical Work.  Proceedings of an International Symposium, Stockholm. Sports Documentation Monthly Bulletin,  MacMillan, London. P 346+.</t>
  </si>
  <si>
    <t>Borg, G. (1990)  Psychophysical Scaling with Applications in Physical Work and the Perception of Exertion.  Scandonavian Journal of Work, Environment &amp; Health. (16): 55-58.</t>
  </si>
  <si>
    <t>COMMENTS:</t>
  </si>
  <si>
    <r>
      <t xml:space="preserve">Borg, G. (1998) Borg's Perceived Exertion and Pain Scales. </t>
    </r>
    <r>
      <rPr>
        <i/>
        <sz val="7"/>
        <rFont val="Arial"/>
        <family val="2"/>
      </rPr>
      <t>Human Kinetics</t>
    </r>
    <r>
      <rPr>
        <sz val="7"/>
        <rFont val="Arial"/>
        <family val="2"/>
      </rPr>
      <t>, Champaign, Illinois. pp 104+.</t>
    </r>
  </si>
  <si>
    <r>
      <t xml:space="preserve">Latko et al. (1997).  Development and evaluation of an observational method for assessing repetition in hand tasks. </t>
    </r>
    <r>
      <rPr>
        <i/>
        <sz val="7"/>
        <rFont val="Arial"/>
        <family val="2"/>
      </rPr>
      <t xml:space="preserve"> American Indusrial Hygiene Association Journal,</t>
    </r>
    <r>
      <rPr>
        <sz val="7"/>
        <rFont val="Arial"/>
        <family val="2"/>
      </rPr>
      <t xml:space="preserve"> 58: 278-285.</t>
    </r>
  </si>
  <si>
    <r>
      <t>McAtamney, L., and Corlett, N. (1993). RULA: a survey method for the investigation of work-related upper limb disorders.</t>
    </r>
    <r>
      <rPr>
        <i/>
        <sz val="7"/>
        <rFont val="Arial"/>
        <family val="2"/>
      </rPr>
      <t xml:space="preserve"> Applied Ergonomics</t>
    </r>
    <r>
      <rPr>
        <sz val="7"/>
        <rFont val="Arial"/>
        <family val="2"/>
      </rPr>
      <t>, 24, (2), 91-99.</t>
    </r>
  </si>
  <si>
    <r>
      <t>Moore, JS and Garg, A. (1995). The Strain Index: A proposed method to analyse jobs for risk of distal upper extremity disorders. J</t>
    </r>
    <r>
      <rPr>
        <i/>
        <sz val="7"/>
        <rFont val="Arial"/>
        <family val="2"/>
      </rPr>
      <t>ournal of the American Industrial Hygiene Association</t>
    </r>
    <r>
      <rPr>
        <sz val="7"/>
        <rFont val="Arial"/>
        <family val="2"/>
      </rPr>
      <t>, (56), 457-458.</t>
    </r>
  </si>
  <si>
    <r>
      <t xml:space="preserve">Rohmert, W. (1973) Problems in determining rest allowances. </t>
    </r>
    <r>
      <rPr>
        <i/>
        <sz val="7"/>
        <rFont val="Arial"/>
        <family val="2"/>
      </rPr>
      <t>Applied Ergonomics</t>
    </r>
    <r>
      <rPr>
        <sz val="7"/>
        <rFont val="Arial"/>
        <family val="2"/>
      </rPr>
      <t>, 4(2), 91-95.</t>
    </r>
  </si>
  <si>
    <r>
      <t xml:space="preserve">Rohmert, W. (1973) Problems in determining rest allowances, Part 2: Determining rest allowances in different human tasks. </t>
    </r>
    <r>
      <rPr>
        <i/>
        <sz val="7"/>
        <rFont val="Arial"/>
        <family val="2"/>
      </rPr>
      <t>Applied Ergonomics</t>
    </r>
    <r>
      <rPr>
        <sz val="7"/>
        <rFont val="Arial"/>
        <family val="2"/>
      </rPr>
      <t>, 4(2), 158-162.</t>
    </r>
  </si>
  <si>
    <r>
      <t xml:space="preserve">Rodgers, Suzanne H.(1988) Job evaluation in worker fitness determination. </t>
    </r>
    <r>
      <rPr>
        <i/>
        <sz val="7"/>
        <rFont val="Arial"/>
        <family val="2"/>
      </rPr>
      <t>Occupational Medicine: State of the Art Reviews.</t>
    </r>
    <r>
      <rPr>
        <sz val="7"/>
        <rFont val="Arial"/>
        <family val="2"/>
      </rPr>
      <t xml:space="preserve"> 3(2): 219-239.</t>
    </r>
  </si>
  <si>
    <t xml:space="preserve"> BASIC INFORMATION</t>
  </si>
  <si>
    <t>Quality</t>
  </si>
  <si>
    <t>Cycles/ Shift:</t>
  </si>
  <si>
    <t>Shift Length:</t>
  </si>
  <si>
    <t>Rotation:</t>
  </si>
  <si>
    <t>Length of Rotation:</t>
  </si>
  <si>
    <t>Rotation Schedule:</t>
  </si>
  <si>
    <t>Break Schedule:</t>
  </si>
  <si>
    <t>SCHEDULING</t>
  </si>
  <si>
    <t>Part/ Object Dimensions:</t>
  </si>
  <si>
    <t>Footrest Available:</t>
  </si>
  <si>
    <t>Noise Concern:</t>
  </si>
  <si>
    <t>Contact Stress Concern:</t>
  </si>
  <si>
    <t>Task Description</t>
  </si>
  <si>
    <t>hrs</t>
  </si>
  <si>
    <t>Yes</t>
  </si>
  <si>
    <t>No</t>
  </si>
  <si>
    <t>Minutes</t>
  </si>
  <si>
    <t>lbs</t>
  </si>
  <si>
    <t>Part/ Object Weight:</t>
  </si>
  <si>
    <t>N/A</t>
  </si>
  <si>
    <t>RESOLUTION/ CONTROLS</t>
  </si>
  <si>
    <t>Work Methods</t>
  </si>
  <si>
    <t>ENGINEERING CONTROLS</t>
  </si>
  <si>
    <t>ADMINISTRATIVE CONTROLS</t>
  </si>
  <si>
    <t>Workstation/ Equipment Layout</t>
  </si>
  <si>
    <t>Workstation/ Equipment Adjustment</t>
  </si>
  <si>
    <t>Tool Design</t>
  </si>
  <si>
    <t>Product Design</t>
  </si>
  <si>
    <t>Process Design</t>
  </si>
  <si>
    <t>Equipment Design</t>
  </si>
  <si>
    <t>Work Conditions</t>
  </si>
  <si>
    <t>Training</t>
  </si>
  <si>
    <t>Job Rotation</t>
  </si>
  <si>
    <t>Job Enlargement</t>
  </si>
  <si>
    <t>Workpace</t>
  </si>
  <si>
    <t>ACTION PLAN</t>
  </si>
  <si>
    <t>PRIORITY</t>
  </si>
  <si>
    <t>CONTROL NEEDED</t>
  </si>
  <si>
    <t>R. Leg</t>
  </si>
  <si>
    <t>L. Leg</t>
  </si>
  <si>
    <t>PERSON RESPONSIBLE</t>
  </si>
  <si>
    <t>DUE DATE</t>
  </si>
  <si>
    <t>Tool(s):</t>
  </si>
  <si>
    <t>Tool Weight:</t>
  </si>
  <si>
    <t>Total Cycle Time(s):</t>
  </si>
  <si>
    <t>Part(s)/ Object(s):</t>
  </si>
  <si>
    <t>PROBLEM DESCRIPTION</t>
  </si>
  <si>
    <t xml:space="preserve">Problem Identified: </t>
  </si>
  <si>
    <t>Describe the problem that was identified, including ergonomic issues, analysis results, etc.</t>
  </si>
  <si>
    <t xml:space="preserve">COST OF PROBLEM </t>
  </si>
  <si>
    <t>INCURRED COSTS</t>
  </si>
  <si>
    <t>NOTES</t>
  </si>
  <si>
    <t>Ergonomic Risk</t>
  </si>
  <si>
    <t>Safety (lost time, worker's comp costs, etc.)</t>
  </si>
  <si>
    <t>Productivity</t>
  </si>
  <si>
    <t>Waste</t>
  </si>
  <si>
    <t>POTENTIAL SOLUTIONS</t>
  </si>
  <si>
    <t>ESTIMATED COST</t>
  </si>
  <si>
    <t>DESCRIPTION</t>
  </si>
  <si>
    <t>BENEFITS OF SOLUTION</t>
  </si>
  <si>
    <t>Stay the same</t>
  </si>
  <si>
    <t>Low cost</t>
  </si>
  <si>
    <t>Higher cost</t>
  </si>
  <si>
    <t>RECOMMENDATIONS</t>
  </si>
  <si>
    <t>RECOMMENDED SOLUTION(S)</t>
  </si>
  <si>
    <t>RETURN ON INVESTMENT (ROI) PERIOD (YEARS)</t>
  </si>
  <si>
    <r>
      <t xml:space="preserve">Rodgers, Suzanne H. (1992) A functional job evaluation technique, Ergonomics, </t>
    </r>
    <r>
      <rPr>
        <i/>
        <sz val="7"/>
        <rFont val="Arial"/>
        <family val="2"/>
      </rPr>
      <t>Occupational Medicine: State of the Art Reviews.</t>
    </r>
    <r>
      <rPr>
        <sz val="7"/>
        <rFont val="Arial"/>
        <family val="2"/>
      </rPr>
      <t xml:space="preserve"> 7(4):679-711.</t>
    </r>
  </si>
  <si>
    <t>Worst Task (s)</t>
  </si>
  <si>
    <t>Ergonomics Screening Tool</t>
  </si>
  <si>
    <t>Ergonomics Issue Resolution Tracking Form</t>
  </si>
  <si>
    <t>Ergonomics Cost Justification Form</t>
  </si>
  <si>
    <t>Task 11:</t>
  </si>
  <si>
    <t>Task 12:</t>
  </si>
  <si>
    <t>Task 13:</t>
  </si>
  <si>
    <t>Task 14:</t>
  </si>
  <si>
    <t>Task 15:</t>
  </si>
  <si>
    <t>High</t>
  </si>
  <si>
    <t>Moderate</t>
  </si>
  <si>
    <t>Low</t>
  </si>
  <si>
    <t>Ease of Implementation</t>
  </si>
  <si>
    <t>Business Impact</t>
  </si>
  <si>
    <t>Brainstormed Solutions</t>
  </si>
  <si>
    <t xml:space="preserve">   Brainstorming Solutions Tracking Form</t>
  </si>
  <si>
    <t>Lighting Concern:</t>
  </si>
  <si>
    <t xml:space="preserve"> Ergonomics Prioritization Tool</t>
  </si>
  <si>
    <t>Direct Measures</t>
  </si>
  <si>
    <t>Indirect Measures</t>
  </si>
  <si>
    <t>Employee Input</t>
  </si>
  <si>
    <t>Observed Risk</t>
  </si>
  <si>
    <t>Job Title</t>
  </si>
  <si>
    <t>Ergonomic First Aid Cases</t>
  </si>
  <si>
    <t>Ergonomic Recordable Cases</t>
  </si>
  <si>
    <t>Recordable Severity Modifier</t>
  </si>
  <si>
    <t>Lost Work Days Modifier</t>
  </si>
  <si>
    <t>Absenteeism/ Turnover</t>
  </si>
  <si>
    <t>Production</t>
  </si>
  <si>
    <t>Physical Demands Response</t>
  </si>
  <si>
    <r>
      <t>Total (</t>
    </r>
    <r>
      <rPr>
        <b/>
        <i/>
        <u/>
        <sz val="9"/>
        <rFont val="Arial"/>
        <family val="2"/>
      </rPr>
      <t>without</t>
    </r>
    <r>
      <rPr>
        <b/>
        <i/>
        <sz val="9"/>
        <rFont val="Arial"/>
        <family val="2"/>
      </rPr>
      <t xml:space="preserve"> Observed Risk)</t>
    </r>
  </si>
  <si>
    <t>Ergonomics Screening Tool Total Body Score</t>
  </si>
  <si>
    <t>Total</t>
  </si>
  <si>
    <t>SCORING KEY</t>
  </si>
  <si>
    <t>Level of Concern</t>
  </si>
  <si>
    <r>
      <t xml:space="preserve">Frequency
</t>
    </r>
    <r>
      <rPr>
        <i/>
        <sz val="9"/>
        <rFont val="Arial"/>
        <family val="2"/>
      </rPr>
      <t xml:space="preserve">(No. of ergonomic first aid cases in given </t>
    </r>
    <r>
      <rPr>
        <i/>
        <u/>
        <sz val="9"/>
        <rFont val="Arial"/>
        <family val="2"/>
      </rPr>
      <t>year</t>
    </r>
    <r>
      <rPr>
        <i/>
        <sz val="9"/>
        <rFont val="Arial"/>
        <family val="2"/>
      </rPr>
      <t>)</t>
    </r>
  </si>
  <si>
    <r>
      <t xml:space="preserve">Frequency
</t>
    </r>
    <r>
      <rPr>
        <i/>
        <sz val="9"/>
        <rFont val="Arial"/>
        <family val="2"/>
      </rPr>
      <t xml:space="preserve">(No. of ergonomic recordable injuries/ illnesses in given </t>
    </r>
    <r>
      <rPr>
        <i/>
        <u/>
        <sz val="9"/>
        <rFont val="Arial"/>
        <family val="2"/>
      </rPr>
      <t>year</t>
    </r>
    <r>
      <rPr>
        <i/>
        <sz val="9"/>
        <rFont val="Arial"/>
        <family val="2"/>
      </rPr>
      <t>)</t>
    </r>
  </si>
  <si>
    <r>
      <t>Severity Modifiers</t>
    </r>
    <r>
      <rPr>
        <i/>
        <sz val="9"/>
        <rFont val="Arial"/>
        <family val="2"/>
      </rPr>
      <t xml:space="preserve"> (worst recordable case)</t>
    </r>
  </si>
  <si>
    <r>
      <t>Lost Work Day Modifiers</t>
    </r>
    <r>
      <rPr>
        <i/>
        <sz val="9"/>
        <rFont val="Arial"/>
        <family val="2"/>
      </rPr>
      <t xml:space="preserve"> (worst lost work day case)</t>
    </r>
  </si>
  <si>
    <r>
      <t xml:space="preserve">Physical Demands Response
</t>
    </r>
    <r>
      <rPr>
        <i/>
        <sz val="9"/>
        <rFont val="Arial"/>
        <family val="2"/>
      </rPr>
      <t>(1-10)</t>
    </r>
  </si>
  <si>
    <t xml:space="preserve">Total </t>
  </si>
  <si>
    <t>Observed Risk (Screening Tool)</t>
  </si>
  <si>
    <t xml:space="preserve">Low </t>
  </si>
  <si>
    <t>0 First Aid Cases (0)</t>
  </si>
  <si>
    <t>0 recordables (0)</t>
  </si>
  <si>
    <t>No Restricted Duty (0)</t>
  </si>
  <si>
    <t>&lt; 5 Lost Work Days (0)</t>
  </si>
  <si>
    <r>
      <t xml:space="preserve">Subjective ratings based on supervisory subjective interview;  Each item rated </t>
    </r>
    <r>
      <rPr>
        <b/>
        <sz val="8"/>
        <rFont val="Arial"/>
        <family val="2"/>
      </rPr>
      <t>Low</t>
    </r>
    <r>
      <rPr>
        <sz val="8"/>
        <rFont val="Arial"/>
        <family val="2"/>
      </rPr>
      <t xml:space="preserve"> (0), </t>
    </r>
    <r>
      <rPr>
        <b/>
        <sz val="8"/>
        <rFont val="Arial"/>
        <family val="2"/>
      </rPr>
      <t>Moderate</t>
    </r>
    <r>
      <rPr>
        <sz val="8"/>
        <rFont val="Arial"/>
        <family val="2"/>
      </rPr>
      <t xml:space="preserve"> (+2) or </t>
    </r>
    <r>
      <rPr>
        <b/>
        <sz val="8"/>
        <rFont val="Arial"/>
        <family val="2"/>
      </rPr>
      <t>High</t>
    </r>
    <r>
      <rPr>
        <sz val="8"/>
        <rFont val="Arial"/>
        <family val="2"/>
      </rPr>
      <t xml:space="preserve"> (+4).  </t>
    </r>
  </si>
  <si>
    <t>1 - 3 (0)</t>
  </si>
  <si>
    <t>Sum across categories for each job.</t>
  </si>
  <si>
    <r>
      <t>Total Body Priority Sum</t>
    </r>
    <r>
      <rPr>
        <sz val="8"/>
        <rFont val="Arial"/>
        <family val="2"/>
      </rPr>
      <t xml:space="preserve"> from Ergonomics Screening Tool</t>
    </r>
  </si>
  <si>
    <t xml:space="preserve">Moderate </t>
  </si>
  <si>
    <r>
      <t>&lt;</t>
    </r>
    <r>
      <rPr>
        <sz val="8"/>
        <rFont val="Arial"/>
        <family val="2"/>
      </rPr>
      <t>10 First Aid Cases (+2)</t>
    </r>
  </si>
  <si>
    <t>1 Recordable (+2)</t>
  </si>
  <si>
    <t>Restricted Duty (+2)</t>
  </si>
  <si>
    <t>5-10 Lost Work Days (+2)</t>
  </si>
  <si>
    <t>4 - 7 (+2)</t>
  </si>
  <si>
    <t xml:space="preserve">High     </t>
  </si>
  <si>
    <t>&gt;10 First Aid Cases (+4)</t>
  </si>
  <si>
    <t>&gt;1 Recordables (+4)</t>
  </si>
  <si>
    <t>Lost Workdays (+4)</t>
  </si>
  <si>
    <t>&gt; 10 Lost Work Days (+4)</t>
  </si>
  <si>
    <t>8 - 10 (+4)</t>
  </si>
  <si>
    <t>H</t>
  </si>
  <si>
    <t>L</t>
  </si>
  <si>
    <t>RIGHT SIDE</t>
  </si>
  <si>
    <t>LEFT SIDE</t>
  </si>
  <si>
    <t>Worst Task</t>
  </si>
  <si>
    <t>M</t>
  </si>
  <si>
    <t>F</t>
  </si>
  <si>
    <t>P</t>
  </si>
  <si>
    <t xml:space="preserve"> Neck Priority</t>
  </si>
  <si>
    <t xml:space="preserve"> Right Shoulder Priority</t>
  </si>
  <si>
    <t>Right Arm/Elbow Priority</t>
  </si>
  <si>
    <t>Right Hand/Wrist Priority</t>
  </si>
  <si>
    <t>Right Leg Priority</t>
  </si>
  <si>
    <t>Back Priority</t>
  </si>
  <si>
    <t>Left Shoulder Priority</t>
  </si>
  <si>
    <t>Left Arm/Elbow Priority</t>
  </si>
  <si>
    <t>Left Leg Priority</t>
  </si>
  <si>
    <t>Left Hand/Wrist Priority</t>
  </si>
  <si>
    <t>Body Priority Matrix (MFP)</t>
  </si>
  <si>
    <t>HHH</t>
  </si>
  <si>
    <t>HHM</t>
  </si>
  <si>
    <t>HHL</t>
  </si>
  <si>
    <t>HMH</t>
  </si>
  <si>
    <t>HMM</t>
  </si>
  <si>
    <t>HLH</t>
  </si>
  <si>
    <t>MHH</t>
  </si>
  <si>
    <t>MHM</t>
  </si>
  <si>
    <t>MMH</t>
  </si>
  <si>
    <t>LHH</t>
  </si>
  <si>
    <t>HML</t>
  </si>
  <si>
    <t>HLM</t>
  </si>
  <si>
    <t>MHL</t>
  </si>
  <si>
    <t>MMM</t>
  </si>
  <si>
    <t>MLH</t>
  </si>
  <si>
    <t>LHM</t>
  </si>
  <si>
    <t>LMH</t>
  </si>
  <si>
    <t>HLL</t>
  </si>
  <si>
    <t>MML</t>
  </si>
  <si>
    <t>MLM</t>
  </si>
  <si>
    <t>MLL</t>
  </si>
  <si>
    <t>LHL</t>
  </si>
  <si>
    <t>LMM</t>
  </si>
  <si>
    <t>LLH</t>
  </si>
  <si>
    <t>LML</t>
  </si>
  <si>
    <t>LLM</t>
  </si>
  <si>
    <t>LLL</t>
  </si>
  <si>
    <t>Row Number</t>
  </si>
  <si>
    <t>Combine MFP</t>
  </si>
  <si>
    <t>NECK</t>
  </si>
  <si>
    <t>Right Shoulder</t>
  </si>
  <si>
    <t>Right Arm/Elbow</t>
  </si>
  <si>
    <t>Right Hand/Wrist</t>
  </si>
  <si>
    <t>Right Leg</t>
  </si>
  <si>
    <t>BACK</t>
  </si>
  <si>
    <t>Left Shoulder</t>
  </si>
  <si>
    <t>Left Arm/Elbow</t>
  </si>
  <si>
    <t>Left Hand/Wrist</t>
  </si>
  <si>
    <t>Left Leg</t>
  </si>
  <si>
    <t xml:space="preserve"> 17-24</t>
  </si>
  <si>
    <r>
      <rPr>
        <b/>
        <sz val="10"/>
        <rFont val="Calibri"/>
        <family val="2"/>
      </rPr>
      <t>≤</t>
    </r>
    <r>
      <rPr>
        <b/>
        <sz val="9"/>
        <rFont val="Arial"/>
        <family val="2"/>
      </rPr>
      <t xml:space="preserve"> 16</t>
    </r>
  </si>
  <si>
    <r>
      <rPr>
        <b/>
        <sz val="10"/>
        <rFont val="Calibri"/>
        <family val="2"/>
      </rPr>
      <t>≥</t>
    </r>
    <r>
      <rPr>
        <b/>
        <sz val="9"/>
        <rFont val="Arial"/>
        <family val="2"/>
      </rPr>
      <t xml:space="preserve"> 25</t>
    </r>
  </si>
  <si>
    <t xml:space="preserve">Job Total Score: </t>
  </si>
  <si>
    <t>Body Part Priority Ranking</t>
  </si>
  <si>
    <t>MODERATE</t>
  </si>
  <si>
    <t>Total Job Score</t>
  </si>
  <si>
    <t>ERGONOMICS SCREENING TOOL</t>
  </si>
  <si>
    <t xml:space="preserve">Analyst: </t>
  </si>
  <si>
    <t xml:space="preserve">Analysis Date: </t>
  </si>
  <si>
    <t xml:space="preserve">Job Description: </t>
  </si>
  <si>
    <t xml:space="preserve">Task 1: </t>
  </si>
  <si>
    <t xml:space="preserve">Task 2: </t>
  </si>
  <si>
    <t xml:space="preserve">Task 3: </t>
  </si>
  <si>
    <t xml:space="preserve">Task 4: </t>
  </si>
  <si>
    <t xml:space="preserve">Task 5: </t>
  </si>
  <si>
    <t xml:space="preserve">Task 6: </t>
  </si>
  <si>
    <t xml:space="preserve">Task 7: </t>
  </si>
  <si>
    <t xml:space="preserve">Task 8: </t>
  </si>
  <si>
    <t xml:space="preserve">Task 9: </t>
  </si>
  <si>
    <t xml:space="preserve">Task 10: </t>
  </si>
  <si>
    <t xml:space="preserve">Task 11: </t>
  </si>
  <si>
    <t xml:space="preserve">Task 12: </t>
  </si>
  <si>
    <t xml:space="preserve">Task 13: </t>
  </si>
  <si>
    <t xml:space="preserve">Task 14: </t>
  </si>
  <si>
    <t xml:space="preserve">Task 15: </t>
  </si>
  <si>
    <t>LOW</t>
  </si>
  <si>
    <t>HIGH</t>
  </si>
  <si>
    <t>17-24</t>
  </si>
  <si>
    <r>
      <rPr>
        <b/>
        <sz val="16"/>
        <rFont val="Calibri"/>
        <family val="2"/>
      </rPr>
      <t xml:space="preserve">≤ </t>
    </r>
    <r>
      <rPr>
        <b/>
        <sz val="16"/>
        <rFont val="Arial"/>
        <family val="2"/>
      </rPr>
      <t>16</t>
    </r>
  </si>
  <si>
    <r>
      <rPr>
        <b/>
        <sz val="16"/>
        <rFont val="Calibri"/>
        <family val="2"/>
      </rPr>
      <t>≥</t>
    </r>
    <r>
      <rPr>
        <b/>
        <sz val="16"/>
        <rFont val="Arial"/>
        <family val="2"/>
      </rPr>
      <t xml:space="preserve"> 25</t>
    </r>
  </si>
  <si>
    <t>REFERENCES</t>
  </si>
  <si>
    <t>Borg, G. (1998) Borg's Perceived Exertion and Pain Scales. Human Kinetics, Champaign, Illinois. pp 104+.</t>
  </si>
  <si>
    <t>Latko et al. (1997).  Development and evaluation of an observational method for assessing repetition in hand tasks.  American Indusrial Hygiene Association Journal, 58: 278-285.</t>
  </si>
  <si>
    <t>McAtamney, L., and Corlett, N. (1993). RULA: a survey method for the investigation of work-related upper limb disorders. Applied Ergonomics, 24, (2), 91-99.</t>
  </si>
  <si>
    <t>Moore, JS and Garg, A. (1995). The Strain Index: A proposed method to analyse jobs for risk of distal upper extremity disorders. Journal of the American Industrial Hygiene Association, (56), 457-458.</t>
  </si>
  <si>
    <t>Rohmert, W. (1973) Problems in determining rest allowances. Applied Ergonomics, 4(2), 91-95.</t>
  </si>
  <si>
    <t>Rohmert, W. (1973) Problems in determining rest allowances, Part 2: Determining rest allowances in different human tasks. Applied Ergonomics, 4(2), 158-162.</t>
  </si>
  <si>
    <t>Rodgers, Suzanne H. (1992) A functional job evaluation technique, Ergonomics, Occupational Medicine: State of the Art Reviews. 7(4):679-711.</t>
  </si>
  <si>
    <t>Rodgers, Suzanne H.(1988) Job evaluation in worker fitness determination. Occupational Medicine: State of the Art Reviews. 3(2): 219-239.</t>
  </si>
  <si>
    <t>Body Priority</t>
  </si>
  <si>
    <t>Total Body Priority</t>
  </si>
  <si>
    <r>
      <rPr>
        <i/>
        <sz val="10"/>
        <rFont val="Arial"/>
        <family val="2"/>
      </rPr>
      <t>Place a picture of the issue here.</t>
    </r>
    <r>
      <rPr>
        <sz val="10"/>
        <rFont val="Arial"/>
        <family val="2"/>
      </rPr>
      <t xml:space="preserve">
</t>
    </r>
  </si>
  <si>
    <t>Place a picture of the cost here.</t>
  </si>
  <si>
    <t xml:space="preserve">Place a picture of the preferred solution here.
</t>
  </si>
  <si>
    <t>Place picture here.</t>
  </si>
  <si>
    <t>Name of Job</t>
  </si>
  <si>
    <t>The Ergonomics Center of North Carolina</t>
  </si>
  <si>
    <t>Data Collection Sheet</t>
  </si>
  <si>
    <t xml:space="preserve">Evaluator: </t>
  </si>
  <si>
    <t xml:space="preserve">Date: </t>
  </si>
  <si>
    <t>Company:</t>
  </si>
  <si>
    <t>Department:</t>
  </si>
  <si>
    <t>Supervisor:</t>
  </si>
  <si>
    <t>No. of employees exposed to job:</t>
  </si>
  <si>
    <t>Notes</t>
  </si>
  <si>
    <t>No.</t>
  </si>
  <si>
    <t>Task Duration</t>
  </si>
  <si>
    <t>Task Frequency</t>
  </si>
  <si>
    <t>Weight / Force</t>
  </si>
  <si>
    <t>Vertical Ht. Range</t>
  </si>
  <si>
    <t>Horiz. Reach Range</t>
  </si>
  <si>
    <t>Distance (carry/push)</t>
  </si>
  <si>
    <t>TOOLS/ MATERIALS &amp; ENVIRONMENT</t>
  </si>
  <si>
    <t>Yes / No</t>
  </si>
  <si>
    <t xml:space="preserve"> Yes / No</t>
  </si>
  <si>
    <t xml:space="preserve">Glove Use: </t>
  </si>
  <si>
    <t>Temp. Concern:</t>
  </si>
  <si>
    <t>Short-term (S) or Long-term (L) 
Solution?</t>
  </si>
  <si>
    <t>Priority 
Score</t>
  </si>
  <si>
    <t>(1)</t>
  </si>
  <si>
    <t>(2)</t>
  </si>
  <si>
    <t>(4)</t>
  </si>
  <si>
    <t>(Hard)</t>
  </si>
  <si>
    <t>(Easy)</t>
  </si>
  <si>
    <r>
      <t xml:space="preserve">Low
</t>
    </r>
    <r>
      <rPr>
        <b/>
        <sz val="8"/>
        <color theme="1"/>
        <rFont val="Arial"/>
        <family val="2"/>
      </rPr>
      <t>(0-3)</t>
    </r>
  </si>
  <si>
    <r>
      <t xml:space="preserve">Moderate
</t>
    </r>
    <r>
      <rPr>
        <b/>
        <sz val="8"/>
        <color theme="1"/>
        <rFont val="Arial"/>
        <family val="2"/>
      </rPr>
      <t>(4-7)</t>
    </r>
  </si>
  <si>
    <r>
      <t xml:space="preserve">High
</t>
    </r>
    <r>
      <rPr>
        <b/>
        <sz val="8"/>
        <color theme="1"/>
        <rFont val="Arial"/>
        <family val="2"/>
      </rPr>
      <t>(8-10)</t>
    </r>
  </si>
  <si>
    <t>There is currently no password needed to unprotect this worksheet</t>
  </si>
  <si>
    <t>Injury/Illness reduction;
Production increases;
Quality improvements;
Reduced turnover</t>
  </si>
  <si>
    <t>Lower cost;
Short-term execution;
Higher reliability;
Easier maintainability;
Liklier usability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</si>
</sst>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4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b/>
      <sz val="10"/>
      <color indexed="62"/>
      <name val="Arial"/>
      <family val="2"/>
    </font>
    <font>
      <b/>
      <sz val="14"/>
      <color indexed="10"/>
      <name val="Arial"/>
      <family val="2"/>
    </font>
    <font>
      <sz val="6"/>
      <name val="Arial"/>
      <family val="2"/>
    </font>
    <font>
      <sz val="7"/>
      <name val="Arial"/>
      <family val="2"/>
    </font>
    <font>
      <i/>
      <sz val="7"/>
      <name val="Arial"/>
      <family val="2"/>
    </font>
    <font>
      <b/>
      <i/>
      <sz val="9"/>
      <name val="Arial"/>
      <family val="2"/>
    </font>
    <font>
      <i/>
      <sz val="10"/>
      <name val="Arial"/>
      <family val="2"/>
    </font>
    <font>
      <b/>
      <sz val="11"/>
      <color indexed="62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i/>
      <u/>
      <sz val="9"/>
      <name val="Arial"/>
      <family val="2"/>
    </font>
    <font>
      <i/>
      <sz val="9"/>
      <name val="Arial"/>
      <family val="2"/>
    </font>
    <font>
      <i/>
      <u/>
      <sz val="9"/>
      <name val="Arial"/>
      <family val="2"/>
    </font>
    <font>
      <b/>
      <sz val="10"/>
      <name val="Calibri"/>
      <family val="2"/>
    </font>
    <font>
      <b/>
      <sz val="16"/>
      <name val="Calibri"/>
      <family val="2"/>
    </font>
    <font>
      <b/>
      <sz val="20"/>
      <name val="Arial"/>
      <family val="2"/>
    </font>
    <font>
      <b/>
      <u/>
      <sz val="14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6"/>
      <color rgb="FF0066CC"/>
      <name val="Arial"/>
      <family val="2"/>
    </font>
    <font>
      <sz val="10"/>
      <color rgb="FF000000"/>
      <name val="Arial"/>
      <family val="2"/>
    </font>
    <font>
      <b/>
      <sz val="12"/>
      <color rgb="FF0066CC"/>
      <name val="Arial"/>
      <family val="2"/>
    </font>
    <font>
      <b/>
      <sz val="12"/>
      <color theme="0"/>
      <name val="Arial"/>
      <family val="2"/>
    </font>
    <font>
      <b/>
      <sz val="16"/>
      <color theme="0"/>
      <name val="Arial"/>
      <family val="2"/>
    </font>
    <font>
      <b/>
      <sz val="16"/>
      <color rgb="FFFF000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rgb="FFFF0000"/>
      <name val="Arial"/>
      <family val="2"/>
    </font>
    <font>
      <b/>
      <sz val="10"/>
      <color rgb="FF002060"/>
      <name val="Arial"/>
      <family val="2"/>
    </font>
    <font>
      <b/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Arial"/>
      <family val="2"/>
    </font>
    <font>
      <sz val="14"/>
      <name val="Arial"/>
      <family val="2"/>
    </font>
    <font>
      <b/>
      <sz val="9"/>
      <color indexed="81"/>
      <name val="Tahoma"/>
      <charset val="1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rgb="FFFFFF7D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249977111117893"/>
        <bgColor indexed="64"/>
      </patternFill>
    </fill>
  </fills>
  <borders count="8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0" borderId="0"/>
  </cellStyleXfs>
  <cellXfs count="481">
    <xf numFmtId="0" fontId="0" fillId="0" borderId="0" xfId="0"/>
    <xf numFmtId="0" fontId="0" fillId="2" borderId="0" xfId="0" applyFill="1"/>
    <xf numFmtId="0" fontId="2" fillId="2" borderId="0" xfId="0" applyFont="1" applyFill="1"/>
    <xf numFmtId="0" fontId="0" fillId="2" borderId="0" xfId="0" applyFill="1" applyAlignment="1">
      <alignment wrapText="1"/>
    </xf>
    <xf numFmtId="0" fontId="9" fillId="2" borderId="0" xfId="0" applyFont="1" applyFill="1" applyAlignment="1">
      <alignment horizontal="right"/>
    </xf>
    <xf numFmtId="0" fontId="0" fillId="0" borderId="0" xfId="0" applyAlignment="1">
      <alignment wrapText="1"/>
    </xf>
    <xf numFmtId="0" fontId="10" fillId="2" borderId="0" xfId="0" applyFont="1" applyFill="1"/>
    <xf numFmtId="0" fontId="2" fillId="2" borderId="0" xfId="0" applyFont="1" applyFill="1" applyAlignment="1">
      <alignment horizontal="center" wrapText="1"/>
    </xf>
    <xf numFmtId="0" fontId="10" fillId="2" borderId="0" xfId="0" applyFont="1" applyFill="1" applyAlignment="1">
      <alignment wrapText="1"/>
    </xf>
    <xf numFmtId="0" fontId="2" fillId="2" borderId="0" xfId="0" applyFont="1" applyFill="1" applyAlignment="1">
      <alignment wrapText="1"/>
    </xf>
    <xf numFmtId="0" fontId="17" fillId="2" borderId="0" xfId="0" applyFont="1" applyFill="1" applyAlignment="1">
      <alignment horizontal="center"/>
    </xf>
    <xf numFmtId="0" fontId="17" fillId="2" borderId="0" xfId="0" applyFont="1" applyFill="1"/>
    <xf numFmtId="0" fontId="9" fillId="2" borderId="0" xfId="0" applyFont="1" applyFill="1" applyAlignment="1">
      <alignment horizontal="right" vertical="top"/>
    </xf>
    <xf numFmtId="0" fontId="0" fillId="0" borderId="0" xfId="0" applyAlignment="1">
      <alignment vertical="top"/>
    </xf>
    <xf numFmtId="0" fontId="0" fillId="2" borderId="0" xfId="0" applyFill="1" applyAlignment="1">
      <alignment horizontal="left"/>
    </xf>
    <xf numFmtId="44" fontId="1" fillId="2" borderId="0" xfId="1" applyFill="1" applyBorder="1" applyAlignment="1">
      <alignment horizontal="center"/>
    </xf>
    <xf numFmtId="0" fontId="0" fillId="2" borderId="0" xfId="0" applyFill="1" applyAlignment="1">
      <alignment horizontal="left" wrapText="1"/>
    </xf>
    <xf numFmtId="0" fontId="0" fillId="0" borderId="0" xfId="0" applyAlignment="1">
      <alignment horizontal="left"/>
    </xf>
    <xf numFmtId="0" fontId="7" fillId="0" borderId="0" xfId="0" applyFont="1"/>
    <xf numFmtId="0" fontId="12" fillId="0" borderId="0" xfId="0" applyFont="1" applyAlignment="1">
      <alignment horizontal="left" wrapText="1"/>
    </xf>
    <xf numFmtId="0" fontId="0" fillId="0" borderId="2" xfId="0" applyBorder="1" applyAlignment="1">
      <alignment horizontal="center"/>
    </xf>
    <xf numFmtId="0" fontId="1" fillId="0" borderId="2" xfId="0" applyFont="1" applyBorder="1"/>
    <xf numFmtId="0" fontId="0" fillId="0" borderId="2" xfId="0" applyBorder="1" applyAlignment="1">
      <alignment horizontal="center" vertical="center"/>
    </xf>
    <xf numFmtId="0" fontId="4" fillId="0" borderId="14" xfId="0" applyFont="1" applyBorder="1"/>
    <xf numFmtId="0" fontId="1" fillId="0" borderId="0" xfId="0" applyFont="1"/>
    <xf numFmtId="0" fontId="2" fillId="0" borderId="0" xfId="0" applyFont="1" applyAlignment="1">
      <alignment horizontal="center"/>
    </xf>
    <xf numFmtId="0" fontId="30" fillId="7" borderId="2" xfId="0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/>
    </xf>
    <xf numFmtId="0" fontId="30" fillId="9" borderId="2" xfId="0" applyFont="1" applyFill="1" applyBorder="1" applyAlignment="1">
      <alignment horizontal="center" vertical="center"/>
    </xf>
    <xf numFmtId="0" fontId="1" fillId="0" borderId="11" xfId="0" applyFont="1" applyBorder="1"/>
    <xf numFmtId="0" fontId="0" fillId="0" borderId="12" xfId="0" applyBorder="1" applyAlignment="1">
      <alignment horizontal="center" vertical="center"/>
    </xf>
    <xf numFmtId="0" fontId="1" fillId="0" borderId="6" xfId="0" applyFont="1" applyBorder="1"/>
    <xf numFmtId="0" fontId="0" fillId="0" borderId="7" xfId="0" applyBorder="1" applyAlignment="1">
      <alignment horizontal="center" vertical="center"/>
    </xf>
    <xf numFmtId="0" fontId="21" fillId="10" borderId="15" xfId="0" applyFont="1" applyFill="1" applyBorder="1" applyAlignment="1" applyProtection="1">
      <alignment horizontal="center" vertical="center"/>
      <protection locked="0"/>
    </xf>
    <xf numFmtId="0" fontId="3" fillId="0" borderId="16" xfId="0" applyFont="1" applyBorder="1" applyAlignment="1">
      <alignment horizontal="center" vertical="center"/>
    </xf>
    <xf numFmtId="0" fontId="2" fillId="8" borderId="14" xfId="0" applyFont="1" applyFill="1" applyBorder="1" applyAlignment="1">
      <alignment horizontal="center" vertical="center"/>
    </xf>
    <xf numFmtId="0" fontId="31" fillId="7" borderId="14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31" fillId="11" borderId="1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right"/>
    </xf>
    <xf numFmtId="0" fontId="32" fillId="0" borderId="0" xfId="0" applyFont="1" applyAlignment="1">
      <alignment vertical="center"/>
    </xf>
    <xf numFmtId="0" fontId="9" fillId="2" borderId="0" xfId="0" applyFont="1" applyFill="1" applyAlignment="1">
      <alignment horizontal="right" wrapText="1"/>
    </xf>
    <xf numFmtId="0" fontId="0" fillId="2" borderId="13" xfId="0" applyFill="1" applyBorder="1" applyAlignment="1">
      <alignment horizontal="center" wrapText="1"/>
    </xf>
    <xf numFmtId="0" fontId="0" fillId="2" borderId="0" xfId="0" applyFill="1" applyAlignment="1">
      <alignment horizontal="center"/>
    </xf>
    <xf numFmtId="0" fontId="0" fillId="2" borderId="2" xfId="0" applyFill="1" applyBorder="1" applyAlignment="1">
      <alignment horizontal="center" wrapText="1"/>
    </xf>
    <xf numFmtId="0" fontId="0" fillId="2" borderId="17" xfId="0" applyFill="1" applyBorder="1" applyAlignment="1">
      <alignment horizontal="center" wrapText="1"/>
    </xf>
    <xf numFmtId="0" fontId="0" fillId="2" borderId="18" xfId="0" applyFill="1" applyBorder="1"/>
    <xf numFmtId="0" fontId="8" fillId="5" borderId="19" xfId="0" applyFont="1" applyFill="1" applyBorder="1" applyAlignment="1">
      <alignment horizontal="center" vertical="center"/>
    </xf>
    <xf numFmtId="0" fontId="8" fillId="4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0" fillId="2" borderId="22" xfId="0" applyFont="1" applyFill="1" applyBorder="1" applyAlignment="1">
      <alignment vertical="center"/>
    </xf>
    <xf numFmtId="0" fontId="0" fillId="2" borderId="23" xfId="0" applyFill="1" applyBorder="1"/>
    <xf numFmtId="0" fontId="0" fillId="2" borderId="24" xfId="0" applyFill="1" applyBorder="1"/>
    <xf numFmtId="0" fontId="4" fillId="2" borderId="18" xfId="0" applyFont="1" applyFill="1" applyBorder="1" applyAlignment="1">
      <alignment horizontal="center" wrapText="1"/>
    </xf>
    <xf numFmtId="0" fontId="2" fillId="2" borderId="19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8" fillId="2" borderId="18" xfId="0" applyFont="1" applyFill="1" applyBorder="1" applyAlignment="1">
      <alignment horizontal="center" wrapText="1"/>
    </xf>
    <xf numFmtId="0" fontId="0" fillId="2" borderId="25" xfId="0" quotePrefix="1" applyFill="1" applyBorder="1" applyAlignment="1">
      <alignment horizontal="center" wrapText="1"/>
    </xf>
    <xf numFmtId="0" fontId="0" fillId="2" borderId="26" xfId="0" quotePrefix="1" applyFill="1" applyBorder="1" applyAlignment="1">
      <alignment horizontal="center" wrapText="1"/>
    </xf>
    <xf numFmtId="0" fontId="0" fillId="2" borderId="0" xfId="0" quotePrefix="1" applyFill="1" applyAlignment="1">
      <alignment horizontal="center" wrapText="1"/>
    </xf>
    <xf numFmtId="0" fontId="2" fillId="2" borderId="27" xfId="0" quotePrefix="1" applyFont="1" applyFill="1" applyBorder="1" applyAlignment="1">
      <alignment horizontal="center" vertical="center"/>
    </xf>
    <xf numFmtId="0" fontId="2" fillId="2" borderId="28" xfId="0" quotePrefix="1" applyFont="1" applyFill="1" applyBorder="1" applyAlignment="1">
      <alignment horizontal="center" vertical="center"/>
    </xf>
    <xf numFmtId="0" fontId="0" fillId="2" borderId="0" xfId="0" quotePrefix="1" applyFill="1" applyAlignment="1">
      <alignment horizontal="left" vertical="center"/>
    </xf>
    <xf numFmtId="0" fontId="0" fillId="2" borderId="29" xfId="0" applyFill="1" applyBorder="1" applyAlignment="1">
      <alignment horizontal="center"/>
    </xf>
    <xf numFmtId="0" fontId="7" fillId="2" borderId="0" xfId="0" applyFont="1" applyFill="1"/>
    <xf numFmtId="0" fontId="4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wrapText="1"/>
    </xf>
    <xf numFmtId="0" fontId="0" fillId="10" borderId="30" xfId="0" applyFill="1" applyBorder="1" applyAlignment="1" applyProtection="1">
      <alignment horizontal="center"/>
      <protection locked="0"/>
    </xf>
    <xf numFmtId="0" fontId="0" fillId="10" borderId="2" xfId="0" applyFill="1" applyBorder="1" applyAlignment="1" applyProtection="1">
      <alignment horizontal="center"/>
      <protection locked="0"/>
    </xf>
    <xf numFmtId="0" fontId="0" fillId="10" borderId="31" xfId="0" applyFill="1" applyBorder="1" applyAlignment="1" applyProtection="1">
      <alignment horizontal="center"/>
      <protection locked="0"/>
    </xf>
    <xf numFmtId="0" fontId="0" fillId="10" borderId="17" xfId="0" applyFill="1" applyBorder="1" applyAlignment="1" applyProtection="1">
      <alignment horizontal="center"/>
      <protection locked="0"/>
    </xf>
    <xf numFmtId="0" fontId="9" fillId="0" borderId="32" xfId="0" applyFont="1" applyBorder="1" applyAlignment="1">
      <alignment horizontal="center" wrapText="1"/>
    </xf>
    <xf numFmtId="0" fontId="2" fillId="0" borderId="13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17" xfId="0" applyFont="1" applyBorder="1" applyAlignment="1">
      <alignment horizontal="center" vertical="top" wrapText="1"/>
    </xf>
    <xf numFmtId="0" fontId="0" fillId="10" borderId="33" xfId="0" applyFill="1" applyBorder="1" applyAlignment="1" applyProtection="1">
      <alignment horizontal="center"/>
      <protection locked="0"/>
    </xf>
    <xf numFmtId="0" fontId="0" fillId="10" borderId="34" xfId="0" applyFill="1" applyBorder="1" applyAlignment="1" applyProtection="1">
      <alignment horizontal="center"/>
      <protection locked="0"/>
    </xf>
    <xf numFmtId="0" fontId="11" fillId="0" borderId="0" xfId="0" applyFont="1"/>
    <xf numFmtId="0" fontId="11" fillId="0" borderId="0" xfId="0" applyFont="1" applyAlignment="1">
      <alignment wrapText="1"/>
    </xf>
    <xf numFmtId="0" fontId="9" fillId="0" borderId="0" xfId="0" applyFont="1" applyAlignment="1">
      <alignment horizontal="right" wrapText="1"/>
    </xf>
    <xf numFmtId="0" fontId="21" fillId="0" borderId="14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wrapText="1"/>
    </xf>
    <xf numFmtId="0" fontId="9" fillId="2" borderId="26" xfId="0" applyFont="1" applyFill="1" applyBorder="1" applyAlignment="1">
      <alignment horizontal="center" vertical="center" wrapText="1"/>
    </xf>
    <xf numFmtId="0" fontId="15" fillId="2" borderId="36" xfId="0" applyFont="1" applyFill="1" applyBorder="1" applyAlignment="1">
      <alignment horizontal="center" vertical="center" wrapText="1"/>
    </xf>
    <xf numFmtId="0" fontId="15" fillId="2" borderId="32" xfId="0" applyFont="1" applyFill="1" applyBorder="1" applyAlignment="1">
      <alignment horizontal="center" vertical="center" wrapText="1"/>
    </xf>
    <xf numFmtId="0" fontId="15" fillId="2" borderId="37" xfId="0" applyFont="1" applyFill="1" applyBorder="1" applyAlignment="1">
      <alignment horizontal="center" vertical="center" wrapText="1"/>
    </xf>
    <xf numFmtId="0" fontId="15" fillId="2" borderId="25" xfId="0" applyFont="1" applyFill="1" applyBorder="1" applyAlignment="1">
      <alignment horizontal="center" vertical="center" wrapText="1"/>
    </xf>
    <xf numFmtId="0" fontId="15" fillId="2" borderId="38" xfId="0" applyFont="1" applyFill="1" applyBorder="1" applyAlignment="1">
      <alignment horizontal="center" vertical="center" wrapText="1"/>
    </xf>
    <xf numFmtId="0" fontId="15" fillId="2" borderId="26" xfId="0" applyFont="1" applyFill="1" applyBorder="1" applyAlignment="1">
      <alignment horizontal="center" vertical="center" wrapText="1"/>
    </xf>
    <xf numFmtId="0" fontId="15" fillId="2" borderId="39" xfId="0" applyFont="1" applyFill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15" fillId="0" borderId="25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 wrapText="1"/>
    </xf>
    <xf numFmtId="0" fontId="15" fillId="0" borderId="38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16" fontId="4" fillId="0" borderId="4" xfId="0" quotePrefix="1" applyNumberFormat="1" applyFont="1" applyBorder="1" applyAlignment="1">
      <alignment horizontal="center" vertical="center" wrapText="1"/>
    </xf>
    <xf numFmtId="0" fontId="6" fillId="0" borderId="0" xfId="0" applyFont="1" applyAlignment="1">
      <alignment wrapText="1"/>
    </xf>
    <xf numFmtId="0" fontId="2" fillId="0" borderId="43" xfId="0" applyFont="1" applyBorder="1" applyAlignment="1">
      <alignment horizontal="center" vertical="center" wrapText="1"/>
    </xf>
    <xf numFmtId="0" fontId="18" fillId="0" borderId="30" xfId="0" applyFont="1" applyBorder="1" applyAlignment="1">
      <alignment horizontal="center" wrapText="1"/>
    </xf>
    <xf numFmtId="0" fontId="2" fillId="0" borderId="44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wrapText="1"/>
    </xf>
    <xf numFmtId="0" fontId="4" fillId="0" borderId="17" xfId="0" applyFont="1" applyBorder="1" applyAlignment="1">
      <alignment horizontal="center" wrapText="1"/>
    </xf>
    <xf numFmtId="0" fontId="4" fillId="0" borderId="45" xfId="0" applyFont="1" applyBorder="1" applyAlignment="1">
      <alignment horizontal="center" wrapText="1"/>
    </xf>
    <xf numFmtId="16" fontId="4" fillId="0" borderId="46" xfId="0" quotePrefix="1" applyNumberFormat="1" applyFont="1" applyBorder="1" applyAlignment="1">
      <alignment horizontal="center" vertical="center" wrapText="1"/>
    </xf>
    <xf numFmtId="0" fontId="0" fillId="10" borderId="7" xfId="0" applyFill="1" applyBorder="1" applyAlignment="1" applyProtection="1">
      <alignment horizontal="center" vertical="center"/>
      <protection locked="0"/>
    </xf>
    <xf numFmtId="0" fontId="0" fillId="10" borderId="13" xfId="0" applyFill="1" applyBorder="1" applyAlignment="1" applyProtection="1">
      <alignment horizontal="center" vertical="center"/>
      <protection locked="0"/>
    </xf>
    <xf numFmtId="0" fontId="0" fillId="10" borderId="6" xfId="0" applyFill="1" applyBorder="1" applyAlignment="1" applyProtection="1">
      <alignment horizontal="center" vertical="center"/>
      <protection locked="0"/>
    </xf>
    <xf numFmtId="0" fontId="0" fillId="10" borderId="47" xfId="0" applyFill="1" applyBorder="1" applyAlignment="1" applyProtection="1">
      <alignment horizontal="center" vertical="center"/>
      <protection locked="0"/>
    </xf>
    <xf numFmtId="0" fontId="0" fillId="10" borderId="48" xfId="0" applyFill="1" applyBorder="1" applyAlignment="1" applyProtection="1">
      <alignment horizontal="center" vertical="center"/>
      <protection locked="0"/>
    </xf>
    <xf numFmtId="0" fontId="0" fillId="10" borderId="49" xfId="0" applyFill="1" applyBorder="1" applyAlignment="1" applyProtection="1">
      <alignment horizontal="center" vertical="center"/>
      <protection locked="0"/>
    </xf>
    <xf numFmtId="0" fontId="0" fillId="10" borderId="50" xfId="0" applyFill="1" applyBorder="1" applyAlignment="1" applyProtection="1">
      <alignment horizontal="center" vertical="center"/>
      <protection locked="0"/>
    </xf>
    <xf numFmtId="0" fontId="0" fillId="10" borderId="28" xfId="0" applyFill="1" applyBorder="1" applyAlignment="1" applyProtection="1">
      <alignment horizontal="center" vertical="center"/>
      <protection locked="0"/>
    </xf>
    <xf numFmtId="0" fontId="0" fillId="10" borderId="5" xfId="0" applyFill="1" applyBorder="1" applyAlignment="1" applyProtection="1">
      <alignment horizontal="center" vertical="center"/>
      <protection locked="0"/>
    </xf>
    <xf numFmtId="0" fontId="0" fillId="10" borderId="2" xfId="0" applyFill="1" applyBorder="1" applyAlignment="1" applyProtection="1">
      <alignment horizontal="center" vertical="center"/>
      <protection locked="0"/>
    </xf>
    <xf numFmtId="0" fontId="0" fillId="10" borderId="3" xfId="0" applyFill="1" applyBorder="1" applyAlignment="1" applyProtection="1">
      <alignment horizontal="center" vertical="center"/>
      <protection locked="0"/>
    </xf>
    <xf numFmtId="0" fontId="0" fillId="10" borderId="30" xfId="0" applyFill="1" applyBorder="1" applyAlignment="1" applyProtection="1">
      <alignment horizontal="center" vertical="center"/>
      <protection locked="0"/>
    </xf>
    <xf numFmtId="0" fontId="0" fillId="10" borderId="33" xfId="0" applyFill="1" applyBorder="1" applyAlignment="1" applyProtection="1">
      <alignment horizontal="center" vertical="center"/>
      <protection locked="0"/>
    </xf>
    <xf numFmtId="0" fontId="0" fillId="10" borderId="51" xfId="0" applyFill="1" applyBorder="1" applyAlignment="1" applyProtection="1">
      <alignment horizontal="center" vertical="center"/>
      <protection locked="0"/>
    </xf>
    <xf numFmtId="0" fontId="0" fillId="10" borderId="52" xfId="0" applyFill="1" applyBorder="1" applyAlignment="1" applyProtection="1">
      <alignment horizontal="center" vertical="center"/>
      <protection locked="0"/>
    </xf>
    <xf numFmtId="0" fontId="0" fillId="10" borderId="5" xfId="0" applyFill="1" applyBorder="1" applyAlignment="1" applyProtection="1">
      <alignment horizontal="center"/>
      <protection locked="0"/>
    </xf>
    <xf numFmtId="0" fontId="0" fillId="10" borderId="3" xfId="0" applyFill="1" applyBorder="1" applyAlignment="1" applyProtection="1">
      <alignment horizontal="center"/>
      <protection locked="0"/>
    </xf>
    <xf numFmtId="0" fontId="0" fillId="10" borderId="51" xfId="0" applyFill="1" applyBorder="1" applyAlignment="1" applyProtection="1">
      <alignment horizontal="center"/>
      <protection locked="0"/>
    </xf>
    <xf numFmtId="0" fontId="0" fillId="10" borderId="53" xfId="0" applyFill="1" applyBorder="1" applyAlignment="1" applyProtection="1">
      <alignment horizontal="center"/>
      <protection locked="0"/>
    </xf>
    <xf numFmtId="0" fontId="0" fillId="10" borderId="54" xfId="0" applyFill="1" applyBorder="1" applyAlignment="1" applyProtection="1">
      <alignment horizontal="center"/>
      <protection locked="0"/>
    </xf>
    <xf numFmtId="0" fontId="0" fillId="10" borderId="45" xfId="0" applyFill="1" applyBorder="1" applyAlignment="1" applyProtection="1">
      <alignment horizontal="center"/>
      <protection locked="0"/>
    </xf>
    <xf numFmtId="0" fontId="0" fillId="10" borderId="55" xfId="0" applyFill="1" applyBorder="1" applyAlignment="1" applyProtection="1">
      <alignment horizontal="center"/>
      <protection locked="0"/>
    </xf>
    <xf numFmtId="0" fontId="0" fillId="10" borderId="56" xfId="0" applyFill="1" applyBorder="1" applyAlignment="1" applyProtection="1">
      <alignment horizontal="center"/>
      <protection locked="0"/>
    </xf>
    <xf numFmtId="0" fontId="0" fillId="10" borderId="49" xfId="0" applyFill="1" applyBorder="1" applyAlignment="1" applyProtection="1">
      <alignment horizontal="center" vertical="center" wrapText="1"/>
      <protection locked="0"/>
    </xf>
    <xf numFmtId="0" fontId="0" fillId="10" borderId="51" xfId="0" applyFill="1" applyBorder="1" applyAlignment="1" applyProtection="1">
      <alignment horizontal="center" vertical="center" wrapText="1"/>
      <protection locked="0"/>
    </xf>
    <xf numFmtId="0" fontId="0" fillId="10" borderId="51" xfId="0" applyFill="1" applyBorder="1" applyAlignment="1" applyProtection="1">
      <alignment horizontal="center" wrapText="1"/>
      <protection locked="0"/>
    </xf>
    <xf numFmtId="0" fontId="0" fillId="10" borderId="55" xfId="0" applyFill="1" applyBorder="1" applyAlignment="1" applyProtection="1">
      <alignment horizontal="center" wrapText="1"/>
      <protection locked="0"/>
    </xf>
    <xf numFmtId="0" fontId="0" fillId="10" borderId="15" xfId="0" applyFill="1" applyBorder="1" applyAlignment="1" applyProtection="1">
      <alignment horizontal="center"/>
      <protection locked="0"/>
    </xf>
    <xf numFmtId="0" fontId="1" fillId="10" borderId="2" xfId="0" applyFont="1" applyFill="1" applyBorder="1" applyAlignment="1" applyProtection="1">
      <alignment horizontal="center" vertical="center"/>
      <protection locked="0"/>
    </xf>
    <xf numFmtId="0" fontId="0" fillId="2" borderId="3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0" fillId="10" borderId="4" xfId="0" applyFill="1" applyBorder="1" applyAlignment="1" applyProtection="1">
      <alignment horizontal="center" vertical="center"/>
      <protection locked="0"/>
    </xf>
    <xf numFmtId="0" fontId="1" fillId="10" borderId="3" xfId="0" applyFont="1" applyFill="1" applyBorder="1" applyAlignment="1" applyProtection="1">
      <alignment vertical="center" wrapText="1"/>
      <protection locked="0"/>
    </xf>
    <xf numFmtId="0" fontId="1" fillId="10" borderId="3" xfId="0" applyFont="1" applyFill="1" applyBorder="1" applyAlignment="1" applyProtection="1">
      <alignment vertical="center"/>
      <protection locked="0"/>
    </xf>
    <xf numFmtId="0" fontId="1" fillId="10" borderId="3" xfId="0" applyFont="1" applyFill="1" applyBorder="1" applyAlignment="1" applyProtection="1">
      <alignment horizontal="left" vertical="center" wrapText="1"/>
      <protection locked="0"/>
    </xf>
    <xf numFmtId="0" fontId="1" fillId="10" borderId="2" xfId="0" applyFont="1" applyFill="1" applyBorder="1" applyAlignment="1" applyProtection="1">
      <alignment vertical="center"/>
      <protection locked="0"/>
    </xf>
    <xf numFmtId="0" fontId="0" fillId="10" borderId="3" xfId="0" applyFill="1" applyBorder="1" applyAlignment="1" applyProtection="1">
      <alignment vertical="center" wrapText="1"/>
      <protection locked="0"/>
    </xf>
    <xf numFmtId="14" fontId="1" fillId="10" borderId="2" xfId="0" applyNumberFormat="1" applyFont="1" applyFill="1" applyBorder="1" applyAlignment="1" applyProtection="1">
      <alignment horizontal="center" vertical="center"/>
      <protection locked="0"/>
    </xf>
    <xf numFmtId="44" fontId="1" fillId="2" borderId="3" xfId="1" applyFill="1" applyBorder="1" applyAlignment="1">
      <alignment horizontal="center" vertical="center"/>
    </xf>
    <xf numFmtId="44" fontId="1" fillId="10" borderId="3" xfId="1" applyFill="1" applyBorder="1" applyAlignment="1" applyProtection="1">
      <alignment horizontal="center" vertical="center"/>
      <protection locked="0"/>
    </xf>
    <xf numFmtId="2" fontId="0" fillId="2" borderId="3" xfId="0" applyNumberFormat="1" applyFill="1" applyBorder="1" applyAlignment="1">
      <alignment horizontal="center" vertical="center" wrapText="1"/>
    </xf>
    <xf numFmtId="0" fontId="0" fillId="6" borderId="30" xfId="0" applyFill="1" applyBorder="1" applyAlignment="1" applyProtection="1">
      <alignment horizontal="center" vertical="center"/>
      <protection locked="0"/>
    </xf>
    <xf numFmtId="0" fontId="0" fillId="6" borderId="2" xfId="0" applyFill="1" applyBorder="1" applyAlignment="1" applyProtection="1">
      <alignment horizontal="center" vertical="center"/>
      <protection locked="0"/>
    </xf>
    <xf numFmtId="0" fontId="0" fillId="6" borderId="48" xfId="0" applyFill="1" applyBorder="1" applyAlignment="1" applyProtection="1">
      <alignment horizontal="center" vertical="center"/>
      <protection locked="0"/>
    </xf>
    <xf numFmtId="0" fontId="0" fillId="6" borderId="33" xfId="0" applyFill="1" applyBorder="1" applyAlignment="1" applyProtection="1">
      <alignment horizontal="center" vertical="center"/>
      <protection locked="0"/>
    </xf>
    <xf numFmtId="0" fontId="0" fillId="6" borderId="34" xfId="0" applyFill="1" applyBorder="1" applyAlignment="1" applyProtection="1">
      <alignment horizontal="center" vertical="center"/>
      <protection locked="0"/>
    </xf>
    <xf numFmtId="0" fontId="1" fillId="6" borderId="47" xfId="0" applyFont="1" applyFill="1" applyBorder="1" applyAlignment="1" applyProtection="1">
      <alignment horizontal="center" vertical="center"/>
      <protection locked="0"/>
    </xf>
    <xf numFmtId="0" fontId="1" fillId="6" borderId="13" xfId="0" applyFont="1" applyFill="1" applyBorder="1" applyAlignment="1" applyProtection="1">
      <alignment horizontal="center" vertical="center"/>
      <protection locked="0"/>
    </xf>
    <xf numFmtId="0" fontId="1" fillId="6" borderId="31" xfId="0" applyFont="1" applyFill="1" applyBorder="1" applyAlignment="1" applyProtection="1">
      <alignment horizontal="center" vertical="center"/>
      <protection locked="0"/>
    </xf>
    <xf numFmtId="0" fontId="1" fillId="6" borderId="17" xfId="0" applyFont="1" applyFill="1" applyBorder="1" applyAlignment="1" applyProtection="1">
      <alignment horizontal="center" vertical="center"/>
      <protection locked="0"/>
    </xf>
    <xf numFmtId="0" fontId="33" fillId="0" borderId="0" xfId="0" applyFont="1"/>
    <xf numFmtId="0" fontId="9" fillId="0" borderId="25" xfId="0" applyFont="1" applyBorder="1" applyAlignment="1">
      <alignment horizontal="center" wrapText="1"/>
    </xf>
    <xf numFmtId="0" fontId="9" fillId="0" borderId="32" xfId="0" applyFont="1" applyBorder="1" applyAlignment="1">
      <alignment textRotation="90" wrapText="1"/>
    </xf>
    <xf numFmtId="0" fontId="9" fillId="0" borderId="38" xfId="0" applyFont="1" applyBorder="1" applyAlignment="1">
      <alignment horizontal="center" wrapText="1"/>
    </xf>
    <xf numFmtId="0" fontId="9" fillId="2" borderId="0" xfId="0" applyFont="1" applyFill="1" applyAlignment="1">
      <alignment horizontal="right" vertical="center"/>
    </xf>
    <xf numFmtId="0" fontId="20" fillId="0" borderId="16" xfId="0" applyFont="1" applyBorder="1" applyAlignment="1">
      <alignment horizontal="center" vertical="center"/>
    </xf>
    <xf numFmtId="0" fontId="21" fillId="10" borderId="16" xfId="0" applyFont="1" applyFill="1" applyBorder="1" applyAlignment="1" applyProtection="1">
      <alignment horizontal="center" vertical="center"/>
      <protection locked="0"/>
    </xf>
    <xf numFmtId="0" fontId="1" fillId="10" borderId="2" xfId="0" applyFont="1" applyFill="1" applyBorder="1" applyAlignment="1" applyProtection="1">
      <alignment horizontal="center" vertical="center" wrapText="1"/>
      <protection locked="0"/>
    </xf>
    <xf numFmtId="0" fontId="39" fillId="10" borderId="33" xfId="0" applyFont="1" applyFill="1" applyBorder="1" applyAlignment="1" applyProtection="1">
      <alignment horizontal="center" vertical="center" wrapText="1"/>
      <protection locked="0"/>
    </xf>
    <xf numFmtId="0" fontId="39" fillId="10" borderId="2" xfId="0" applyFont="1" applyFill="1" applyBorder="1" applyAlignment="1" applyProtection="1">
      <alignment horizontal="center" vertical="center" wrapText="1"/>
      <protection locked="0"/>
    </xf>
    <xf numFmtId="0" fontId="39" fillId="10" borderId="2" xfId="0" applyFont="1" applyFill="1" applyBorder="1" applyAlignment="1" applyProtection="1">
      <alignment horizontal="center" vertical="center"/>
      <protection locked="0"/>
    </xf>
    <xf numFmtId="0" fontId="39" fillId="10" borderId="17" xfId="0" applyFont="1" applyFill="1" applyBorder="1" applyAlignment="1" applyProtection="1">
      <alignment horizontal="center" vertical="center"/>
      <protection locked="0"/>
    </xf>
    <xf numFmtId="0" fontId="39" fillId="10" borderId="17" xfId="0" applyFont="1" applyFill="1" applyBorder="1" applyAlignment="1" applyProtection="1">
      <alignment horizontal="center" vertical="center" wrapText="1"/>
      <protection locked="0"/>
    </xf>
    <xf numFmtId="0" fontId="39" fillId="10" borderId="34" xfId="0" applyFont="1" applyFill="1" applyBorder="1" applyAlignment="1" applyProtection="1">
      <alignment horizontal="center" vertical="center" wrapText="1"/>
      <protection locked="0"/>
    </xf>
    <xf numFmtId="0" fontId="0" fillId="13" borderId="0" xfId="0" applyFill="1"/>
    <xf numFmtId="0" fontId="0" fillId="13" borderId="23" xfId="0" applyFill="1" applyBorder="1"/>
    <xf numFmtId="0" fontId="39" fillId="10" borderId="34" xfId="0" applyFont="1" applyFill="1" applyBorder="1" applyAlignment="1">
      <alignment horizontal="center"/>
    </xf>
    <xf numFmtId="0" fontId="16" fillId="13" borderId="35" xfId="0" applyFont="1" applyFill="1" applyBorder="1" applyAlignment="1">
      <alignment horizontal="right"/>
    </xf>
    <xf numFmtId="0" fontId="16" fillId="13" borderId="65" xfId="0" applyFont="1" applyFill="1" applyBorder="1"/>
    <xf numFmtId="0" fontId="16" fillId="13" borderId="65" xfId="0" applyFont="1" applyFill="1" applyBorder="1" applyAlignment="1">
      <alignment horizontal="right"/>
    </xf>
    <xf numFmtId="0" fontId="39" fillId="13" borderId="65" xfId="0" applyFont="1" applyFill="1" applyBorder="1"/>
    <xf numFmtId="0" fontId="39" fillId="13" borderId="0" xfId="0" applyFont="1" applyFill="1"/>
    <xf numFmtId="0" fontId="39" fillId="10" borderId="33" xfId="0" applyFont="1" applyFill="1" applyBorder="1" applyAlignment="1">
      <alignment horizontal="center"/>
    </xf>
    <xf numFmtId="0" fontId="16" fillId="13" borderId="0" xfId="0" applyFont="1" applyFill="1" applyAlignment="1">
      <alignment horizontal="right"/>
    </xf>
    <xf numFmtId="0" fontId="16" fillId="13" borderId="64" xfId="0" applyFont="1" applyFill="1" applyBorder="1"/>
    <xf numFmtId="0" fontId="38" fillId="13" borderId="64" xfId="0" applyFont="1" applyFill="1" applyBorder="1" applyAlignment="1">
      <alignment horizontal="right"/>
    </xf>
    <xf numFmtId="0" fontId="16" fillId="13" borderId="64" xfId="0" applyFont="1" applyFill="1" applyBorder="1" applyAlignment="1">
      <alignment horizontal="right"/>
    </xf>
    <xf numFmtId="0" fontId="39" fillId="10" borderId="78" xfId="0" applyFont="1" applyFill="1" applyBorder="1" applyAlignment="1">
      <alignment horizontal="center"/>
    </xf>
    <xf numFmtId="0" fontId="38" fillId="13" borderId="23" xfId="0" applyFont="1" applyFill="1" applyBorder="1" applyAlignment="1">
      <alignment horizontal="right"/>
    </xf>
    <xf numFmtId="0" fontId="38" fillId="13" borderId="22" xfId="0" applyFont="1" applyFill="1" applyBorder="1"/>
    <xf numFmtId="0" fontId="39" fillId="10" borderId="59" xfId="0" applyFont="1" applyFill="1" applyBorder="1" applyAlignment="1">
      <alignment horizontal="center"/>
    </xf>
    <xf numFmtId="0" fontId="38" fillId="13" borderId="22" xfId="0" applyFont="1" applyFill="1" applyBorder="1" applyAlignment="1">
      <alignment horizontal="right"/>
    </xf>
    <xf numFmtId="0" fontId="39" fillId="13" borderId="9" xfId="0" applyFont="1" applyFill="1" applyBorder="1"/>
    <xf numFmtId="0" fontId="16" fillId="13" borderId="77" xfId="0" applyFont="1" applyFill="1" applyBorder="1" applyAlignment="1">
      <alignment horizontal="right"/>
    </xf>
    <xf numFmtId="0" fontId="9" fillId="13" borderId="0" xfId="0" applyFont="1" applyFill="1"/>
    <xf numFmtId="0" fontId="39" fillId="13" borderId="31" xfId="0" applyFont="1" applyFill="1" applyBorder="1" applyAlignment="1">
      <alignment horizontal="center" vertical="center"/>
    </xf>
    <xf numFmtId="0" fontId="39" fillId="13" borderId="30" xfId="0" applyFont="1" applyFill="1" applyBorder="1" applyAlignment="1">
      <alignment horizontal="center" vertical="center"/>
    </xf>
    <xf numFmtId="0" fontId="2" fillId="13" borderId="59" xfId="0" applyFont="1" applyFill="1" applyBorder="1" applyAlignment="1">
      <alignment horizontal="center" vertical="center" wrapText="1"/>
    </xf>
    <xf numFmtId="0" fontId="2" fillId="13" borderId="58" xfId="0" applyFont="1" applyFill="1" applyBorder="1" applyAlignment="1">
      <alignment horizontal="center" vertical="center" wrapText="1"/>
    </xf>
    <xf numFmtId="0" fontId="2" fillId="13" borderId="57" xfId="0" applyFont="1" applyFill="1" applyBorder="1"/>
    <xf numFmtId="0" fontId="31" fillId="13" borderId="0" xfId="0" applyFont="1" applyFill="1"/>
    <xf numFmtId="0" fontId="9" fillId="13" borderId="0" xfId="0" applyFont="1" applyFill="1" applyAlignment="1">
      <alignment horizontal="right" wrapText="1"/>
    </xf>
    <xf numFmtId="0" fontId="9" fillId="13" borderId="0" xfId="0" applyFont="1" applyFill="1" applyAlignment="1">
      <alignment wrapText="1"/>
    </xf>
    <xf numFmtId="0" fontId="1" fillId="0" borderId="0" xfId="2"/>
    <xf numFmtId="0" fontId="1" fillId="2" borderId="0" xfId="2" applyFill="1"/>
    <xf numFmtId="0" fontId="12" fillId="2" borderId="0" xfId="2" applyFont="1" applyFill="1" applyAlignment="1">
      <alignment horizontal="left" wrapText="1"/>
    </xf>
    <xf numFmtId="0" fontId="12" fillId="2" borderId="0" xfId="2" applyFont="1" applyFill="1"/>
    <xf numFmtId="0" fontId="7" fillId="2" borderId="0" xfId="2" applyFont="1" applyFill="1"/>
    <xf numFmtId="0" fontId="0" fillId="10" borderId="43" xfId="0" applyFill="1" applyBorder="1" applyAlignment="1" applyProtection="1">
      <alignment horizontal="center" vertical="center"/>
      <protection locked="0"/>
    </xf>
    <xf numFmtId="0" fontId="11" fillId="2" borderId="0" xfId="0" applyFont="1" applyFill="1" applyAlignment="1">
      <alignment horizontal="left"/>
    </xf>
    <xf numFmtId="0" fontId="42" fillId="14" borderId="81" xfId="0" applyFont="1" applyFill="1" applyBorder="1" applyAlignment="1">
      <alignment horizontal="center" vertical="center" wrapText="1"/>
    </xf>
    <xf numFmtId="0" fontId="42" fillId="15" borderId="82" xfId="0" applyFont="1" applyFill="1" applyBorder="1" applyAlignment="1">
      <alignment horizontal="center" vertical="center" wrapText="1"/>
    </xf>
    <xf numFmtId="0" fontId="42" fillId="16" borderId="83" xfId="0" applyFont="1" applyFill="1" applyBorder="1" applyAlignment="1">
      <alignment horizontal="center" vertical="center" wrapText="1"/>
    </xf>
    <xf numFmtId="49" fontId="45" fillId="14" borderId="27" xfId="0" applyNumberFormat="1" applyFont="1" applyFill="1" applyBorder="1" applyAlignment="1">
      <alignment horizontal="center" vertical="center" wrapText="1"/>
    </xf>
    <xf numFmtId="49" fontId="45" fillId="15" borderId="84" xfId="0" applyNumberFormat="1" applyFont="1" applyFill="1" applyBorder="1" applyAlignment="1">
      <alignment horizontal="center" vertical="center" wrapText="1"/>
    </xf>
    <xf numFmtId="49" fontId="45" fillId="16" borderId="85" xfId="0" applyNumberFormat="1" applyFont="1" applyFill="1" applyBorder="1" applyAlignment="1">
      <alignment horizontal="center" vertical="center" wrapText="1"/>
    </xf>
    <xf numFmtId="0" fontId="45" fillId="14" borderId="86" xfId="0" applyFont="1" applyFill="1" applyBorder="1" applyAlignment="1">
      <alignment horizontal="center" vertical="center" wrapText="1"/>
    </xf>
    <xf numFmtId="0" fontId="45" fillId="15" borderId="87" xfId="0" applyFont="1" applyFill="1" applyBorder="1" applyAlignment="1">
      <alignment horizontal="center" vertical="center" wrapText="1"/>
    </xf>
    <xf numFmtId="0" fontId="45" fillId="16" borderId="88" xfId="0" applyFont="1" applyFill="1" applyBorder="1" applyAlignment="1">
      <alignment horizontal="center" vertical="center" wrapText="1"/>
    </xf>
    <xf numFmtId="0" fontId="1" fillId="10" borderId="62" xfId="0" applyFont="1" applyFill="1" applyBorder="1" applyAlignment="1" applyProtection="1">
      <alignment horizontal="center" vertical="center"/>
      <protection locked="0"/>
    </xf>
    <xf numFmtId="0" fontId="46" fillId="0" borderId="63" xfId="0" applyFont="1" applyBorder="1" applyAlignment="1">
      <alignment horizontal="center" vertical="center"/>
    </xf>
    <xf numFmtId="0" fontId="42" fillId="14" borderId="2" xfId="0" applyFont="1" applyFill="1" applyBorder="1" applyAlignment="1">
      <alignment horizontal="center" wrapText="1"/>
    </xf>
    <xf numFmtId="0" fontId="1" fillId="10" borderId="43" xfId="0" applyFont="1" applyFill="1" applyBorder="1" applyAlignment="1" applyProtection="1">
      <alignment horizontal="center" vertical="center"/>
      <protection locked="0"/>
    </xf>
    <xf numFmtId="0" fontId="46" fillId="0" borderId="51" xfId="0" applyFont="1" applyBorder="1" applyAlignment="1">
      <alignment horizontal="center" vertical="center"/>
    </xf>
    <xf numFmtId="0" fontId="42" fillId="15" borderId="2" xfId="0" applyFont="1" applyFill="1" applyBorder="1" applyAlignment="1">
      <alignment horizontal="center" wrapText="1"/>
    </xf>
    <xf numFmtId="0" fontId="42" fillId="16" borderId="2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1" fillId="10" borderId="44" xfId="0" applyFont="1" applyFill="1" applyBorder="1" applyAlignment="1" applyProtection="1">
      <alignment horizontal="center" vertical="center"/>
      <protection locked="0"/>
    </xf>
    <xf numFmtId="0" fontId="46" fillId="0" borderId="55" xfId="0" applyFont="1" applyBorder="1" applyAlignment="1">
      <alignment horizontal="center" vertical="center"/>
    </xf>
    <xf numFmtId="0" fontId="4" fillId="0" borderId="16" xfId="0" applyFont="1" applyBorder="1" applyAlignment="1">
      <alignment horizontal="right"/>
    </xf>
    <xf numFmtId="0" fontId="4" fillId="0" borderId="16" xfId="0" applyFont="1" applyBorder="1" applyAlignment="1">
      <alignment horizontal="right" vertical="top"/>
    </xf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1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37" fillId="0" borderId="0" xfId="0" applyFont="1" applyAlignment="1">
      <alignment horizontal="center" vertical="center"/>
    </xf>
    <xf numFmtId="0" fontId="1" fillId="10" borderId="1" xfId="0" applyFont="1" applyFill="1" applyBorder="1" applyAlignment="1" applyProtection="1">
      <alignment horizontal="left"/>
      <protection locked="0"/>
    </xf>
    <xf numFmtId="0" fontId="0" fillId="10" borderId="1" xfId="0" applyFill="1" applyBorder="1" applyAlignment="1" applyProtection="1">
      <alignment horizontal="left"/>
      <protection locked="0"/>
    </xf>
    <xf numFmtId="0" fontId="34" fillId="0" borderId="1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16" xfId="0" applyFont="1" applyBorder="1" applyAlignment="1">
      <alignment horizontal="right" vertical="center"/>
    </xf>
    <xf numFmtId="0" fontId="3" fillId="0" borderId="16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20" fillId="0" borderId="22" xfId="0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20" fillId="0" borderId="65" xfId="0" applyFont="1" applyBorder="1" applyAlignment="1">
      <alignment horizontal="center" vertical="center"/>
    </xf>
    <xf numFmtId="0" fontId="20" fillId="0" borderId="3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28" fillId="0" borderId="22" xfId="0" applyFont="1" applyBorder="1" applyAlignment="1">
      <alignment horizontal="center" vertical="center"/>
    </xf>
    <xf numFmtId="0" fontId="28" fillId="0" borderId="24" xfId="0" applyFont="1" applyBorder="1" applyAlignment="1">
      <alignment horizontal="center" vertical="center"/>
    </xf>
    <xf numFmtId="0" fontId="28" fillId="0" borderId="64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0" fillId="10" borderId="4" xfId="0" applyFill="1" applyBorder="1" applyAlignment="1" applyProtection="1">
      <alignment horizontal="left"/>
      <protection locked="0"/>
    </xf>
    <xf numFmtId="0" fontId="1" fillId="10" borderId="4" xfId="0" applyFont="1" applyFill="1" applyBorder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32" fillId="0" borderId="22" xfId="0" applyFont="1" applyBorder="1" applyAlignment="1">
      <alignment horizontal="center" vertical="center"/>
    </xf>
    <xf numFmtId="0" fontId="32" fillId="0" borderId="23" xfId="0" applyFont="1" applyBorder="1" applyAlignment="1">
      <alignment horizontal="center" vertical="center"/>
    </xf>
    <xf numFmtId="0" fontId="32" fillId="0" borderId="24" xfId="0" applyFont="1" applyBorder="1" applyAlignment="1">
      <alignment horizontal="center" vertical="center"/>
    </xf>
    <xf numFmtId="0" fontId="32" fillId="0" borderId="64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18" xfId="0" applyFont="1" applyBorder="1" applyAlignment="1">
      <alignment horizontal="center" vertical="center"/>
    </xf>
    <xf numFmtId="0" fontId="32" fillId="0" borderId="65" xfId="0" applyFont="1" applyBorder="1" applyAlignment="1">
      <alignment horizontal="center" vertical="center"/>
    </xf>
    <xf numFmtId="0" fontId="32" fillId="0" borderId="35" xfId="0" applyFont="1" applyBorder="1" applyAlignment="1">
      <alignment horizontal="center" vertical="center"/>
    </xf>
    <xf numFmtId="0" fontId="32" fillId="0" borderId="66" xfId="0" applyFont="1" applyBorder="1" applyAlignment="1">
      <alignment horizontal="center" vertical="center"/>
    </xf>
    <xf numFmtId="0" fontId="36" fillId="11" borderId="22" xfId="0" applyFont="1" applyFill="1" applyBorder="1" applyAlignment="1">
      <alignment horizontal="center" vertical="center"/>
    </xf>
    <xf numFmtId="0" fontId="36" fillId="11" borderId="24" xfId="0" applyFont="1" applyFill="1" applyBorder="1" applyAlignment="1">
      <alignment horizontal="center" vertical="center"/>
    </xf>
    <xf numFmtId="0" fontId="36" fillId="11" borderId="65" xfId="0" applyFont="1" applyFill="1" applyBorder="1" applyAlignment="1">
      <alignment horizontal="center" vertical="center"/>
    </xf>
    <xf numFmtId="0" fontId="36" fillId="11" borderId="66" xfId="0" applyFont="1" applyFill="1" applyBorder="1" applyAlignment="1">
      <alignment horizontal="center" vertical="center"/>
    </xf>
    <xf numFmtId="0" fontId="20" fillId="8" borderId="22" xfId="0" applyFont="1" applyFill="1" applyBorder="1" applyAlignment="1">
      <alignment horizontal="center" vertical="center"/>
    </xf>
    <xf numFmtId="0" fontId="20" fillId="8" borderId="24" xfId="0" applyFont="1" applyFill="1" applyBorder="1" applyAlignment="1">
      <alignment horizontal="center" vertical="center"/>
    </xf>
    <xf numFmtId="0" fontId="20" fillId="8" borderId="65" xfId="0" applyFont="1" applyFill="1" applyBorder="1" applyAlignment="1">
      <alignment horizontal="center" vertical="center"/>
    </xf>
    <xf numFmtId="0" fontId="20" fillId="8" borderId="66" xfId="0" applyFont="1" applyFill="1" applyBorder="1" applyAlignment="1">
      <alignment horizontal="center" vertical="center"/>
    </xf>
    <xf numFmtId="0" fontId="36" fillId="7" borderId="22" xfId="0" applyFont="1" applyFill="1" applyBorder="1" applyAlignment="1">
      <alignment horizontal="center" vertical="center"/>
    </xf>
    <xf numFmtId="0" fontId="36" fillId="7" borderId="24" xfId="0" applyFont="1" applyFill="1" applyBorder="1" applyAlignment="1">
      <alignment horizontal="center" vertical="center"/>
    </xf>
    <xf numFmtId="0" fontId="36" fillId="7" borderId="65" xfId="0" applyFont="1" applyFill="1" applyBorder="1" applyAlignment="1">
      <alignment horizontal="center" vertical="center"/>
    </xf>
    <xf numFmtId="0" fontId="36" fillId="7" borderId="66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/>
    </xf>
    <xf numFmtId="0" fontId="35" fillId="12" borderId="0" xfId="0" applyFont="1" applyFill="1" applyAlignment="1">
      <alignment horizontal="center" vertical="center"/>
    </xf>
    <xf numFmtId="0" fontId="29" fillId="0" borderId="0" xfId="0" applyFont="1" applyAlignment="1">
      <alignment horizontal="left" vertical="top"/>
    </xf>
    <xf numFmtId="0" fontId="0" fillId="10" borderId="3" xfId="0" applyFill="1" applyBorder="1" applyAlignment="1" applyProtection="1">
      <alignment horizontal="left" wrapText="1"/>
      <protection locked="0"/>
    </xf>
    <xf numFmtId="0" fontId="0" fillId="10" borderId="4" xfId="0" applyFill="1" applyBorder="1" applyAlignment="1" applyProtection="1">
      <alignment horizontal="left" wrapText="1"/>
      <protection locked="0"/>
    </xf>
    <xf numFmtId="0" fontId="0" fillId="10" borderId="5" xfId="0" applyFill="1" applyBorder="1" applyAlignment="1" applyProtection="1">
      <alignment horizontal="left" wrapText="1"/>
      <protection locked="0"/>
    </xf>
    <xf numFmtId="0" fontId="4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11" fillId="2" borderId="0" xfId="0" applyFont="1" applyFill="1" applyAlignment="1">
      <alignment horizontal="center"/>
    </xf>
    <xf numFmtId="0" fontId="0" fillId="10" borderId="64" xfId="0" applyFill="1" applyBorder="1" applyAlignment="1" applyProtection="1">
      <alignment horizontal="left" vertical="top" wrapText="1"/>
      <protection locked="0"/>
    </xf>
    <xf numFmtId="0" fontId="0" fillId="10" borderId="0" xfId="0" applyFill="1" applyAlignment="1" applyProtection="1">
      <alignment horizontal="left" vertical="top" wrapText="1"/>
      <protection locked="0"/>
    </xf>
    <xf numFmtId="0" fontId="0" fillId="10" borderId="18" xfId="0" applyFill="1" applyBorder="1" applyAlignment="1" applyProtection="1">
      <alignment horizontal="left" vertical="top" wrapText="1"/>
      <protection locked="0"/>
    </xf>
    <xf numFmtId="0" fontId="0" fillId="10" borderId="65" xfId="0" applyFill="1" applyBorder="1" applyAlignment="1" applyProtection="1">
      <alignment horizontal="left" vertical="top" wrapText="1"/>
      <protection locked="0"/>
    </xf>
    <xf numFmtId="0" fontId="0" fillId="10" borderId="35" xfId="0" applyFill="1" applyBorder="1" applyAlignment="1" applyProtection="1">
      <alignment horizontal="left" vertical="top" wrapText="1"/>
      <protection locked="0"/>
    </xf>
    <xf numFmtId="0" fontId="0" fillId="10" borderId="66" xfId="0" applyFill="1" applyBorder="1" applyAlignment="1" applyProtection="1">
      <alignment horizontal="left" vertical="top" wrapText="1"/>
      <protection locked="0"/>
    </xf>
    <xf numFmtId="0" fontId="10" fillId="2" borderId="0" xfId="0" applyFont="1" applyFill="1" applyAlignment="1">
      <alignment horizontal="center"/>
    </xf>
    <xf numFmtId="0" fontId="2" fillId="2" borderId="67" xfId="0" applyFont="1" applyFill="1" applyBorder="1" applyAlignment="1">
      <alignment horizontal="center" vertical="center" wrapText="1"/>
    </xf>
    <xf numFmtId="0" fontId="2" fillId="2" borderId="68" xfId="0" applyFont="1" applyFill="1" applyBorder="1" applyAlignment="1">
      <alignment horizontal="center" vertical="center" wrapText="1"/>
    </xf>
    <xf numFmtId="0" fontId="3" fillId="0" borderId="67" xfId="0" applyFont="1" applyBorder="1" applyAlignment="1">
      <alignment horizontal="center" vertical="center" wrapText="1"/>
    </xf>
    <xf numFmtId="0" fontId="3" fillId="0" borderId="68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/>
    </xf>
    <xf numFmtId="0" fontId="38" fillId="10" borderId="8" xfId="0" applyFont="1" applyFill="1" applyBorder="1" applyAlignment="1" applyProtection="1">
      <alignment horizontal="center" vertical="center"/>
      <protection locked="0"/>
    </xf>
    <xf numFmtId="0" fontId="38" fillId="10" borderId="9" xfId="0" applyFont="1" applyFill="1" applyBorder="1" applyAlignment="1" applyProtection="1">
      <alignment horizontal="center" vertical="center"/>
      <protection locked="0"/>
    </xf>
    <xf numFmtId="0" fontId="38" fillId="10" borderId="10" xfId="0" applyFont="1" applyFill="1" applyBorder="1" applyAlignment="1" applyProtection="1">
      <alignment horizontal="center" vertical="center"/>
      <protection locked="0"/>
    </xf>
    <xf numFmtId="0" fontId="38" fillId="10" borderId="11" xfId="0" applyFont="1" applyFill="1" applyBorder="1" applyAlignment="1" applyProtection="1">
      <alignment horizontal="center" vertical="center"/>
      <protection locked="0"/>
    </xf>
    <xf numFmtId="0" fontId="38" fillId="10" borderId="0" xfId="0" applyFont="1" applyFill="1" applyAlignment="1" applyProtection="1">
      <alignment horizontal="center" vertical="center"/>
      <protection locked="0"/>
    </xf>
    <xf numFmtId="0" fontId="38" fillId="10" borderId="12" xfId="0" applyFont="1" applyFill="1" applyBorder="1" applyAlignment="1" applyProtection="1">
      <alignment horizontal="center" vertical="center"/>
      <protection locked="0"/>
    </xf>
    <xf numFmtId="0" fontId="38" fillId="10" borderId="6" xfId="0" applyFont="1" applyFill="1" applyBorder="1" applyAlignment="1" applyProtection="1">
      <alignment horizontal="center" vertical="center"/>
      <protection locked="0"/>
    </xf>
    <xf numFmtId="0" fontId="38" fillId="10" borderId="1" xfId="0" applyFont="1" applyFill="1" applyBorder="1" applyAlignment="1" applyProtection="1">
      <alignment horizontal="center" vertical="center"/>
      <protection locked="0"/>
    </xf>
    <xf numFmtId="0" fontId="38" fillId="10" borderId="7" xfId="0" applyFont="1" applyFill="1" applyBorder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2" borderId="67" xfId="0" applyFont="1" applyFill="1" applyBorder="1" applyAlignment="1">
      <alignment horizontal="center" vertical="center" wrapText="1"/>
    </xf>
    <xf numFmtId="0" fontId="21" fillId="2" borderId="68" xfId="0" applyFont="1" applyFill="1" applyBorder="1" applyAlignment="1">
      <alignment horizontal="center" vertical="center" wrapText="1"/>
    </xf>
    <xf numFmtId="0" fontId="21" fillId="2" borderId="29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0" borderId="67" xfId="0" applyFont="1" applyBorder="1" applyAlignment="1">
      <alignment horizontal="center" vertical="center" wrapText="1"/>
    </xf>
    <xf numFmtId="0" fontId="21" fillId="0" borderId="29" xfId="0" applyFont="1" applyBorder="1" applyAlignment="1">
      <alignment horizontal="center" vertical="center" wrapText="1"/>
    </xf>
    <xf numFmtId="0" fontId="15" fillId="0" borderId="40" xfId="0" applyFont="1" applyBorder="1" applyAlignment="1">
      <alignment horizontal="center" vertical="center" wrapText="1"/>
    </xf>
    <xf numFmtId="0" fontId="15" fillId="0" borderId="39" xfId="0" applyFont="1" applyBorder="1" applyAlignment="1">
      <alignment horizontal="center" vertical="center" wrapText="1"/>
    </xf>
    <xf numFmtId="0" fontId="4" fillId="0" borderId="74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0" fillId="10" borderId="43" xfId="0" applyFill="1" applyBorder="1" applyAlignment="1" applyProtection="1">
      <alignment horizontal="center" vertical="center"/>
      <protection locked="0"/>
    </xf>
    <xf numFmtId="0" fontId="0" fillId="10" borderId="53" xfId="0" applyFill="1" applyBorder="1" applyAlignment="1" applyProtection="1">
      <alignment horizontal="center" vertical="center"/>
      <protection locked="0"/>
    </xf>
    <xf numFmtId="0" fontId="0" fillId="10" borderId="43" xfId="0" applyFill="1" applyBorder="1" applyAlignment="1" applyProtection="1">
      <alignment horizontal="center"/>
      <protection locked="0"/>
    </xf>
    <xf numFmtId="0" fontId="0" fillId="10" borderId="53" xfId="0" applyFill="1" applyBorder="1" applyAlignment="1" applyProtection="1">
      <alignment horizontal="center"/>
      <protection locked="0"/>
    </xf>
    <xf numFmtId="0" fontId="0" fillId="10" borderId="44" xfId="0" applyFill="1" applyBorder="1" applyAlignment="1" applyProtection="1">
      <alignment horizontal="center"/>
      <protection locked="0"/>
    </xf>
    <xf numFmtId="0" fontId="0" fillId="10" borderId="56" xfId="0" applyFill="1" applyBorder="1" applyAlignment="1" applyProtection="1">
      <alignment horizontal="center"/>
      <protection locked="0"/>
    </xf>
    <xf numFmtId="0" fontId="4" fillId="0" borderId="69" xfId="0" applyFont="1" applyBorder="1" applyAlignment="1">
      <alignment horizontal="center" vertical="center" wrapText="1"/>
    </xf>
    <xf numFmtId="0" fontId="4" fillId="0" borderId="70" xfId="0" applyFont="1" applyBorder="1" applyAlignment="1">
      <alignment horizontal="center" vertical="center" wrapText="1"/>
    </xf>
    <xf numFmtId="0" fontId="4" fillId="0" borderId="71" xfId="0" applyFont="1" applyBorder="1" applyAlignment="1">
      <alignment horizontal="center" vertical="center" wrapText="1"/>
    </xf>
    <xf numFmtId="0" fontId="4" fillId="0" borderId="6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0" fontId="4" fillId="0" borderId="65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10" borderId="72" xfId="0" applyFill="1" applyBorder="1" applyAlignment="1" applyProtection="1">
      <alignment horizontal="center" vertical="center"/>
      <protection locked="0"/>
    </xf>
    <xf numFmtId="0" fontId="0" fillId="10" borderId="73" xfId="0" applyFill="1" applyBorder="1" applyAlignment="1" applyProtection="1">
      <alignment horizontal="center" vertical="center"/>
      <protection locked="0"/>
    </xf>
    <xf numFmtId="0" fontId="22" fillId="0" borderId="69" xfId="0" applyFont="1" applyBorder="1" applyAlignment="1">
      <alignment horizontal="center" vertical="center" wrapText="1"/>
    </xf>
    <xf numFmtId="0" fontId="37" fillId="13" borderId="0" xfId="0" applyFont="1" applyFill="1" applyAlignment="1">
      <alignment horizontal="center"/>
    </xf>
    <xf numFmtId="0" fontId="40" fillId="13" borderId="0" xfId="0" applyFont="1" applyFill="1" applyAlignment="1">
      <alignment horizontal="center"/>
    </xf>
    <xf numFmtId="0" fontId="39" fillId="10" borderId="1" xfId="0" applyFont="1" applyFill="1" applyBorder="1" applyAlignment="1" applyProtection="1">
      <alignment horizontal="left" vertical="center"/>
      <protection locked="0"/>
    </xf>
    <xf numFmtId="14" fontId="1" fillId="10" borderId="1" xfId="0" applyNumberFormat="1" applyFont="1" applyFill="1" applyBorder="1" applyAlignment="1" applyProtection="1">
      <alignment horizontal="left" vertical="center" wrapText="1"/>
      <protection locked="0"/>
    </xf>
    <xf numFmtId="0" fontId="1" fillId="10" borderId="1" xfId="0" applyFont="1" applyFill="1" applyBorder="1" applyAlignment="1" applyProtection="1">
      <alignment horizontal="left" vertical="center" wrapText="1"/>
      <protection locked="0"/>
    </xf>
    <xf numFmtId="0" fontId="39" fillId="10" borderId="3" xfId="0" applyFont="1" applyFill="1" applyBorder="1" applyAlignment="1" applyProtection="1">
      <alignment horizontal="left" vertical="center" wrapText="1"/>
      <protection locked="0"/>
    </xf>
    <xf numFmtId="0" fontId="39" fillId="10" borderId="5" xfId="0" applyFont="1" applyFill="1" applyBorder="1" applyAlignment="1" applyProtection="1">
      <alignment horizontal="left" vertical="center" wrapText="1"/>
      <protection locked="0"/>
    </xf>
    <xf numFmtId="0" fontId="1" fillId="10" borderId="4" xfId="0" applyFont="1" applyFill="1" applyBorder="1" applyAlignment="1" applyProtection="1">
      <alignment horizontal="left" vertical="center" wrapText="1"/>
      <protection locked="0"/>
    </xf>
    <xf numFmtId="0" fontId="9" fillId="13" borderId="0" xfId="0" applyFont="1" applyFill="1" applyAlignment="1">
      <alignment horizontal="right" wrapText="1"/>
    </xf>
    <xf numFmtId="0" fontId="2" fillId="13" borderId="61" xfId="0" applyFont="1" applyFill="1" applyBorder="1" applyAlignment="1">
      <alignment horizontal="center" vertical="center"/>
    </xf>
    <xf numFmtId="0" fontId="2" fillId="13" borderId="60" xfId="0" applyFont="1" applyFill="1" applyBorder="1" applyAlignment="1">
      <alignment horizontal="center" vertical="center"/>
    </xf>
    <xf numFmtId="0" fontId="39" fillId="10" borderId="2" xfId="0" applyFont="1" applyFill="1" applyBorder="1" applyAlignment="1" applyProtection="1">
      <alignment horizontal="left" vertical="center" wrapText="1"/>
      <protection locked="0"/>
    </xf>
    <xf numFmtId="0" fontId="39" fillId="10" borderId="3" xfId="0" applyFont="1" applyFill="1" applyBorder="1" applyAlignment="1" applyProtection="1">
      <alignment horizontal="right"/>
      <protection locked="0"/>
    </xf>
    <xf numFmtId="0" fontId="39" fillId="10" borderId="53" xfId="0" applyFont="1" applyFill="1" applyBorder="1" applyAlignment="1" applyProtection="1">
      <alignment horizontal="right"/>
      <protection locked="0"/>
    </xf>
    <xf numFmtId="0" fontId="1" fillId="10" borderId="3" xfId="0" applyFont="1" applyFill="1" applyBorder="1" applyAlignment="1" applyProtection="1">
      <alignment horizontal="right"/>
      <protection locked="0"/>
    </xf>
    <xf numFmtId="0" fontId="1" fillId="10" borderId="4" xfId="0" applyFont="1" applyFill="1" applyBorder="1" applyAlignment="1" applyProtection="1">
      <alignment horizontal="right"/>
      <protection locked="0"/>
    </xf>
    <xf numFmtId="0" fontId="1" fillId="10" borderId="53" xfId="0" applyFont="1" applyFill="1" applyBorder="1" applyAlignment="1" applyProtection="1">
      <alignment horizontal="right"/>
      <protection locked="0"/>
    </xf>
    <xf numFmtId="0" fontId="39" fillId="10" borderId="45" xfId="0" applyFont="1" applyFill="1" applyBorder="1" applyAlignment="1" applyProtection="1">
      <alignment horizontal="left" vertical="center" wrapText="1"/>
      <protection locked="0"/>
    </xf>
    <xf numFmtId="0" fontId="39" fillId="10" borderId="54" xfId="0" applyFont="1" applyFill="1" applyBorder="1" applyAlignment="1" applyProtection="1">
      <alignment horizontal="left" vertical="center" wrapText="1"/>
      <protection locked="0"/>
    </xf>
    <xf numFmtId="0" fontId="41" fillId="13" borderId="62" xfId="0" applyFont="1" applyFill="1" applyBorder="1" applyAlignment="1">
      <alignment horizontal="center"/>
    </xf>
    <xf numFmtId="0" fontId="41" fillId="13" borderId="75" xfId="0" applyFont="1" applyFill="1" applyBorder="1" applyAlignment="1">
      <alignment horizontal="center"/>
    </xf>
    <xf numFmtId="0" fontId="41" fillId="13" borderId="76" xfId="0" applyFont="1" applyFill="1" applyBorder="1" applyAlignment="1">
      <alignment horizontal="center"/>
    </xf>
    <xf numFmtId="0" fontId="39" fillId="10" borderId="45" xfId="0" applyFont="1" applyFill="1" applyBorder="1" applyAlignment="1" applyProtection="1">
      <alignment horizontal="right"/>
      <protection locked="0"/>
    </xf>
    <xf numFmtId="0" fontId="39" fillId="10" borderId="46" xfId="0" applyFont="1" applyFill="1" applyBorder="1" applyAlignment="1" applyProtection="1">
      <alignment horizontal="right"/>
      <protection locked="0"/>
    </xf>
    <xf numFmtId="0" fontId="39" fillId="10" borderId="56" xfId="0" applyFont="1" applyFill="1" applyBorder="1" applyAlignment="1" applyProtection="1">
      <alignment horizontal="right"/>
      <protection locked="0"/>
    </xf>
    <xf numFmtId="0" fontId="39" fillId="10" borderId="8" xfId="0" applyFont="1" applyFill="1" applyBorder="1" applyAlignment="1" applyProtection="1">
      <alignment horizontal="right"/>
      <protection locked="0"/>
    </xf>
    <xf numFmtId="0" fontId="39" fillId="10" borderId="79" xfId="0" applyFont="1" applyFill="1" applyBorder="1" applyAlignment="1" applyProtection="1">
      <alignment horizontal="right"/>
      <protection locked="0"/>
    </xf>
    <xf numFmtId="0" fontId="39" fillId="10" borderId="80" xfId="0" applyFont="1" applyFill="1" applyBorder="1" applyAlignment="1" applyProtection="1">
      <alignment horizontal="right"/>
      <protection locked="0"/>
    </xf>
    <xf numFmtId="0" fontId="39" fillId="10" borderId="66" xfId="0" applyFont="1" applyFill="1" applyBorder="1" applyAlignment="1" applyProtection="1">
      <alignment horizontal="right"/>
      <protection locked="0"/>
    </xf>
    <xf numFmtId="0" fontId="39" fillId="10" borderId="4" xfId="0" applyFont="1" applyFill="1" applyBorder="1" applyAlignment="1" applyProtection="1">
      <alignment horizontal="right"/>
      <protection locked="0"/>
    </xf>
    <xf numFmtId="0" fontId="39" fillId="10" borderId="3" xfId="0" applyFont="1" applyFill="1" applyBorder="1" applyAlignment="1" applyProtection="1">
      <alignment horizontal="center"/>
      <protection locked="0"/>
    </xf>
    <xf numFmtId="0" fontId="39" fillId="10" borderId="53" xfId="0" applyFont="1" applyFill="1" applyBorder="1" applyAlignment="1" applyProtection="1">
      <alignment horizontal="center"/>
      <protection locked="0"/>
    </xf>
    <xf numFmtId="0" fontId="1" fillId="10" borderId="31" xfId="0" applyFont="1" applyFill="1" applyBorder="1" applyAlignment="1" applyProtection="1">
      <alignment vertical="center"/>
      <protection locked="0"/>
    </xf>
    <xf numFmtId="0" fontId="0" fillId="10" borderId="17" xfId="0" applyFill="1" applyBorder="1" applyAlignment="1" applyProtection="1">
      <alignment vertical="center"/>
      <protection locked="0"/>
    </xf>
    <xf numFmtId="0" fontId="0" fillId="10" borderId="45" xfId="0" applyFill="1" applyBorder="1" applyAlignment="1" applyProtection="1">
      <alignment vertical="center"/>
      <protection locked="0"/>
    </xf>
    <xf numFmtId="0" fontId="0" fillId="10" borderId="44" xfId="0" applyFill="1" applyBorder="1" applyAlignment="1" applyProtection="1">
      <alignment horizontal="center" vertical="center"/>
      <protection locked="0"/>
    </xf>
    <xf numFmtId="0" fontId="0" fillId="10" borderId="46" xfId="0" applyFill="1" applyBorder="1" applyAlignment="1" applyProtection="1">
      <alignment horizontal="center" vertical="center"/>
      <protection locked="0"/>
    </xf>
    <xf numFmtId="0" fontId="0" fillId="10" borderId="56" xfId="0" applyFill="1" applyBorder="1" applyAlignment="1" applyProtection="1">
      <alignment horizontal="center" vertical="center"/>
      <protection locked="0"/>
    </xf>
    <xf numFmtId="0" fontId="1" fillId="10" borderId="44" xfId="0" applyFont="1" applyFill="1" applyBorder="1" applyAlignment="1" applyProtection="1">
      <alignment horizontal="center" vertical="center"/>
      <protection locked="0"/>
    </xf>
    <xf numFmtId="0" fontId="1" fillId="10" borderId="46" xfId="0" applyFont="1" applyFill="1" applyBorder="1" applyAlignment="1" applyProtection="1">
      <alignment horizontal="center" vertical="center"/>
      <protection locked="0"/>
    </xf>
    <xf numFmtId="0" fontId="1" fillId="10" borderId="56" xfId="0" applyFont="1" applyFill="1" applyBorder="1" applyAlignment="1" applyProtection="1">
      <alignment horizontal="center" vertical="center"/>
      <protection locked="0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10" borderId="30" xfId="0" applyFill="1" applyBorder="1" applyAlignment="1" applyProtection="1">
      <alignment vertical="center"/>
      <protection locked="0"/>
    </xf>
    <xf numFmtId="0" fontId="0" fillId="10" borderId="2" xfId="0" applyFill="1" applyBorder="1" applyAlignment="1" applyProtection="1">
      <alignment vertical="center"/>
      <protection locked="0"/>
    </xf>
    <xf numFmtId="0" fontId="0" fillId="10" borderId="3" xfId="0" applyFill="1" applyBorder="1" applyAlignment="1" applyProtection="1">
      <alignment vertical="center"/>
      <protection locked="0"/>
    </xf>
    <xf numFmtId="0" fontId="0" fillId="10" borderId="4" xfId="0" applyFill="1" applyBorder="1" applyAlignment="1" applyProtection="1">
      <alignment horizontal="center" vertical="center"/>
      <protection locked="0"/>
    </xf>
    <xf numFmtId="0" fontId="1" fillId="10" borderId="43" xfId="0" applyFont="1" applyFill="1" applyBorder="1" applyAlignment="1" applyProtection="1">
      <alignment horizontal="center" vertical="center"/>
      <protection locked="0"/>
    </xf>
    <xf numFmtId="0" fontId="1" fillId="10" borderId="4" xfId="0" applyFont="1" applyFill="1" applyBorder="1" applyAlignment="1" applyProtection="1">
      <alignment horizontal="center" vertical="center"/>
      <protection locked="0"/>
    </xf>
    <xf numFmtId="0" fontId="1" fillId="10" borderId="53" xfId="0" applyFont="1" applyFill="1" applyBorder="1" applyAlignment="1" applyProtection="1">
      <alignment horizontal="center" vertical="center"/>
      <protection locked="0"/>
    </xf>
    <xf numFmtId="0" fontId="0" fillId="10" borderId="43" xfId="0" applyFill="1" applyBorder="1" applyAlignment="1" applyProtection="1">
      <alignment vertical="center"/>
      <protection locked="0"/>
    </xf>
    <xf numFmtId="0" fontId="0" fillId="10" borderId="4" xfId="0" applyFill="1" applyBorder="1" applyAlignment="1" applyProtection="1">
      <alignment vertical="center"/>
      <protection locked="0"/>
    </xf>
    <xf numFmtId="0" fontId="2" fillId="0" borderId="14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1" fillId="10" borderId="57" xfId="0" applyFont="1" applyFill="1" applyBorder="1" applyAlignment="1" applyProtection="1">
      <alignment vertical="center"/>
      <protection locked="0"/>
    </xf>
    <xf numFmtId="0" fontId="0" fillId="10" borderId="58" xfId="0" applyFill="1" applyBorder="1" applyAlignment="1" applyProtection="1">
      <alignment vertical="center"/>
      <protection locked="0"/>
    </xf>
    <xf numFmtId="0" fontId="0" fillId="10" borderId="61" xfId="0" applyFill="1" applyBorder="1" applyAlignment="1" applyProtection="1">
      <alignment vertical="center"/>
      <protection locked="0"/>
    </xf>
    <xf numFmtId="0" fontId="1" fillId="10" borderId="62" xfId="0" applyFont="1" applyFill="1" applyBorder="1" applyAlignment="1" applyProtection="1">
      <alignment horizontal="center" vertical="center"/>
      <protection locked="0"/>
    </xf>
    <xf numFmtId="0" fontId="1" fillId="10" borderId="75" xfId="0" applyFont="1" applyFill="1" applyBorder="1" applyAlignment="1" applyProtection="1">
      <alignment horizontal="center" vertical="center"/>
      <protection locked="0"/>
    </xf>
    <xf numFmtId="0" fontId="1" fillId="10" borderId="76" xfId="0" applyFont="1" applyFill="1" applyBorder="1" applyAlignment="1" applyProtection="1">
      <alignment horizontal="center" vertical="center"/>
      <protection locked="0"/>
    </xf>
    <xf numFmtId="0" fontId="1" fillId="10" borderId="30" xfId="0" applyFont="1" applyFill="1" applyBorder="1" applyAlignment="1" applyProtection="1">
      <alignment vertical="center"/>
      <protection locked="0"/>
    </xf>
    <xf numFmtId="0" fontId="2" fillId="0" borderId="22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6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65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66" xfId="0" applyFont="1" applyBorder="1" applyAlignment="1">
      <alignment horizontal="center" vertical="center"/>
    </xf>
    <xf numFmtId="0" fontId="2" fillId="17" borderId="14" xfId="0" applyFont="1" applyFill="1" applyBorder="1" applyAlignment="1">
      <alignment horizontal="center" vertical="center"/>
    </xf>
    <xf numFmtId="0" fontId="2" fillId="17" borderId="28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horizontal="center" vertical="center"/>
    </xf>
    <xf numFmtId="0" fontId="21" fillId="0" borderId="57" xfId="0" applyFont="1" applyBorder="1" applyAlignment="1">
      <alignment horizontal="center"/>
    </xf>
    <xf numFmtId="0" fontId="21" fillId="0" borderId="58" xfId="0" applyFont="1" applyBorder="1" applyAlignment="1">
      <alignment horizontal="center"/>
    </xf>
    <xf numFmtId="0" fontId="21" fillId="0" borderId="59" xfId="0" applyFont="1" applyBorder="1" applyAlignment="1">
      <alignment horizontal="center"/>
    </xf>
    <xf numFmtId="0" fontId="2" fillId="17" borderId="14" xfId="0" applyFont="1" applyFill="1" applyBorder="1" applyAlignment="1">
      <alignment horizontal="center"/>
    </xf>
    <xf numFmtId="0" fontId="2" fillId="17" borderId="28" xfId="0" applyFont="1" applyFill="1" applyBorder="1" applyAlignment="1">
      <alignment horizontal="center"/>
    </xf>
    <xf numFmtId="0" fontId="2" fillId="17" borderId="15" xfId="0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0" fontId="17" fillId="2" borderId="0" xfId="0" applyFont="1" applyFill="1" applyAlignment="1">
      <alignment horizontal="center"/>
    </xf>
    <xf numFmtId="0" fontId="17" fillId="2" borderId="0" xfId="0" applyFont="1" applyFill="1" applyAlignment="1">
      <alignment horizontal="left"/>
    </xf>
    <xf numFmtId="0" fontId="0" fillId="10" borderId="3" xfId="0" applyFill="1" applyBorder="1" applyAlignment="1" applyProtection="1">
      <alignment horizontal="left" vertical="center" wrapText="1"/>
      <protection locked="0"/>
    </xf>
    <xf numFmtId="0" fontId="0" fillId="10" borderId="5" xfId="0" applyFill="1" applyBorder="1" applyAlignment="1" applyProtection="1">
      <alignment horizontal="left" vertical="center" wrapText="1"/>
      <protection locked="0"/>
    </xf>
    <xf numFmtId="44" fontId="1" fillId="10" borderId="3" xfId="1" applyFont="1" applyFill="1" applyBorder="1" applyAlignment="1" applyProtection="1">
      <alignment horizontal="left" vertical="center" wrapText="1"/>
      <protection locked="0"/>
    </xf>
    <xf numFmtId="44" fontId="1" fillId="10" borderId="5" xfId="1" applyFill="1" applyBorder="1" applyAlignment="1" applyProtection="1">
      <alignment horizontal="left" vertical="center" wrapText="1"/>
      <protection locked="0"/>
    </xf>
    <xf numFmtId="0" fontId="0" fillId="10" borderId="3" xfId="0" applyFill="1" applyBorder="1" applyAlignment="1" applyProtection="1">
      <alignment horizontal="left" vertical="center"/>
      <protection locked="0"/>
    </xf>
    <xf numFmtId="0" fontId="0" fillId="10" borderId="4" xfId="0" applyFill="1" applyBorder="1" applyAlignment="1" applyProtection="1">
      <alignment horizontal="left" vertical="center"/>
      <protection locked="0"/>
    </xf>
    <xf numFmtId="0" fontId="0" fillId="10" borderId="5" xfId="0" applyFill="1" applyBorder="1" applyAlignment="1" applyProtection="1">
      <alignment horizontal="left" vertical="center"/>
      <protection locked="0"/>
    </xf>
    <xf numFmtId="0" fontId="19" fillId="10" borderId="3" xfId="0" applyFont="1" applyFill="1" applyBorder="1" applyAlignment="1" applyProtection="1">
      <alignment horizontal="left" vertical="center"/>
      <protection locked="0"/>
    </xf>
    <xf numFmtId="0" fontId="19" fillId="10" borderId="4" xfId="0" applyFont="1" applyFill="1" applyBorder="1" applyAlignment="1" applyProtection="1">
      <alignment horizontal="left" vertical="center"/>
      <protection locked="0"/>
    </xf>
    <xf numFmtId="0" fontId="19" fillId="10" borderId="5" xfId="0" applyFont="1" applyFill="1" applyBorder="1" applyAlignment="1" applyProtection="1">
      <alignment horizontal="left" vertical="center"/>
      <protection locked="0"/>
    </xf>
    <xf numFmtId="44" fontId="1" fillId="10" borderId="3" xfId="1" applyFill="1" applyBorder="1" applyAlignment="1" applyProtection="1">
      <alignment horizontal="left" vertical="center" wrapText="1"/>
      <protection locked="0"/>
    </xf>
    <xf numFmtId="0" fontId="0" fillId="10" borderId="3" xfId="0" applyFill="1" applyBorder="1" applyAlignment="1" applyProtection="1">
      <alignment horizontal="left" vertical="top"/>
      <protection locked="0"/>
    </xf>
    <xf numFmtId="0" fontId="0" fillId="10" borderId="4" xfId="0" applyFill="1" applyBorder="1" applyAlignment="1" applyProtection="1">
      <alignment horizontal="left" vertical="top"/>
      <protection locked="0"/>
    </xf>
    <xf numFmtId="0" fontId="0" fillId="10" borderId="5" xfId="0" applyFill="1" applyBorder="1" applyAlignment="1" applyProtection="1">
      <alignment horizontal="left" vertical="top"/>
      <protection locked="0"/>
    </xf>
    <xf numFmtId="0" fontId="16" fillId="10" borderId="8" xfId="0" applyFont="1" applyFill="1" applyBorder="1" applyAlignment="1" applyProtection="1">
      <alignment horizontal="center" vertical="center" wrapText="1"/>
      <protection locked="0"/>
    </xf>
    <xf numFmtId="0" fontId="16" fillId="10" borderId="10" xfId="0" applyFont="1" applyFill="1" applyBorder="1" applyAlignment="1" applyProtection="1">
      <alignment horizontal="center" vertical="center" wrapText="1"/>
      <protection locked="0"/>
    </xf>
    <xf numFmtId="0" fontId="16" fillId="10" borderId="11" xfId="0" applyFont="1" applyFill="1" applyBorder="1" applyAlignment="1" applyProtection="1">
      <alignment horizontal="center" vertical="center" wrapText="1"/>
      <protection locked="0"/>
    </xf>
    <xf numFmtId="0" fontId="16" fillId="10" borderId="12" xfId="0" applyFont="1" applyFill="1" applyBorder="1" applyAlignment="1" applyProtection="1">
      <alignment horizontal="center" vertical="center" wrapText="1"/>
      <protection locked="0"/>
    </xf>
    <xf numFmtId="0" fontId="16" fillId="10" borderId="6" xfId="0" applyFont="1" applyFill="1" applyBorder="1" applyAlignment="1" applyProtection="1">
      <alignment horizontal="center" vertical="center" wrapText="1"/>
      <protection locked="0"/>
    </xf>
    <xf numFmtId="0" fontId="16" fillId="10" borderId="7" xfId="0" applyFont="1" applyFill="1" applyBorder="1" applyAlignment="1" applyProtection="1">
      <alignment horizontal="center" vertical="center" wrapText="1"/>
      <protection locked="0"/>
    </xf>
    <xf numFmtId="0" fontId="1" fillId="10" borderId="8" xfId="0" applyFont="1" applyFill="1" applyBorder="1" applyAlignment="1" applyProtection="1">
      <alignment horizontal="center" vertical="center" wrapText="1"/>
      <protection locked="0"/>
    </xf>
    <xf numFmtId="0" fontId="0" fillId="10" borderId="10" xfId="0" applyFill="1" applyBorder="1" applyAlignment="1" applyProtection="1">
      <alignment horizontal="center" vertical="center" wrapText="1"/>
      <protection locked="0"/>
    </xf>
    <xf numFmtId="0" fontId="0" fillId="10" borderId="11" xfId="0" applyFill="1" applyBorder="1" applyAlignment="1" applyProtection="1">
      <alignment horizontal="center" vertical="center" wrapText="1"/>
      <protection locked="0"/>
    </xf>
    <xf numFmtId="0" fontId="0" fillId="10" borderId="12" xfId="0" applyFill="1" applyBorder="1" applyAlignment="1" applyProtection="1">
      <alignment horizontal="center" vertical="center" wrapText="1"/>
      <protection locked="0"/>
    </xf>
    <xf numFmtId="0" fontId="0" fillId="10" borderId="6" xfId="0" applyFill="1" applyBorder="1" applyAlignment="1" applyProtection="1">
      <alignment horizontal="center" vertical="center" wrapText="1"/>
      <protection locked="0"/>
    </xf>
    <xf numFmtId="0" fontId="0" fillId="10" borderId="7" xfId="0" applyFill="1" applyBorder="1" applyAlignment="1" applyProtection="1">
      <alignment horizontal="center" vertical="center" wrapText="1"/>
      <protection locked="0"/>
    </xf>
    <xf numFmtId="0" fontId="16" fillId="10" borderId="8" xfId="0" applyFont="1" applyFill="1" applyBorder="1" applyAlignment="1" applyProtection="1">
      <alignment horizontal="center" vertical="center"/>
      <protection locked="0"/>
    </xf>
    <xf numFmtId="0" fontId="16" fillId="10" borderId="10" xfId="0" applyFont="1" applyFill="1" applyBorder="1" applyAlignment="1" applyProtection="1">
      <alignment horizontal="center" vertical="center"/>
      <protection locked="0"/>
    </xf>
    <xf numFmtId="0" fontId="16" fillId="10" borderId="11" xfId="0" applyFont="1" applyFill="1" applyBorder="1" applyAlignment="1" applyProtection="1">
      <alignment horizontal="center" vertical="center"/>
      <protection locked="0"/>
    </xf>
    <xf numFmtId="0" fontId="16" fillId="10" borderId="12" xfId="0" applyFont="1" applyFill="1" applyBorder="1" applyAlignment="1" applyProtection="1">
      <alignment horizontal="center" vertical="center"/>
      <protection locked="0"/>
    </xf>
    <xf numFmtId="0" fontId="16" fillId="10" borderId="6" xfId="0" applyFont="1" applyFill="1" applyBorder="1" applyAlignment="1" applyProtection="1">
      <alignment horizontal="center" vertical="center"/>
      <protection locked="0"/>
    </xf>
    <xf numFmtId="0" fontId="16" fillId="10" borderId="7" xfId="0" applyFont="1" applyFill="1" applyBorder="1" applyAlignment="1" applyProtection="1">
      <alignment horizontal="center" vertical="center"/>
      <protection locked="0"/>
    </xf>
    <xf numFmtId="0" fontId="16" fillId="10" borderId="8" xfId="0" applyFont="1" applyFill="1" applyBorder="1" applyAlignment="1" applyProtection="1">
      <alignment horizontal="left" vertical="top" wrapText="1"/>
      <protection locked="0"/>
    </xf>
    <xf numFmtId="0" fontId="16" fillId="10" borderId="9" xfId="0" applyFont="1" applyFill="1" applyBorder="1" applyAlignment="1" applyProtection="1">
      <alignment horizontal="left" vertical="top" wrapText="1"/>
      <protection locked="0"/>
    </xf>
    <xf numFmtId="0" fontId="16" fillId="10" borderId="10" xfId="0" applyFont="1" applyFill="1" applyBorder="1" applyAlignment="1" applyProtection="1">
      <alignment horizontal="left" vertical="top" wrapText="1"/>
      <protection locked="0"/>
    </xf>
    <xf numFmtId="0" fontId="16" fillId="10" borderId="11" xfId="0" applyFont="1" applyFill="1" applyBorder="1" applyAlignment="1" applyProtection="1">
      <alignment horizontal="left" vertical="top" wrapText="1"/>
      <protection locked="0"/>
    </xf>
    <xf numFmtId="0" fontId="16" fillId="10" borderId="0" xfId="0" applyFont="1" applyFill="1" applyAlignment="1" applyProtection="1">
      <alignment horizontal="left" vertical="top" wrapText="1"/>
      <protection locked="0"/>
    </xf>
    <xf numFmtId="0" fontId="16" fillId="10" borderId="12" xfId="0" applyFont="1" applyFill="1" applyBorder="1" applyAlignment="1" applyProtection="1">
      <alignment horizontal="left" vertical="top" wrapText="1"/>
      <protection locked="0"/>
    </xf>
    <xf numFmtId="0" fontId="16" fillId="10" borderId="6" xfId="0" applyFont="1" applyFill="1" applyBorder="1" applyAlignment="1" applyProtection="1">
      <alignment horizontal="left" vertical="top" wrapText="1"/>
      <protection locked="0"/>
    </xf>
    <xf numFmtId="0" fontId="16" fillId="10" borderId="1" xfId="0" applyFont="1" applyFill="1" applyBorder="1" applyAlignment="1" applyProtection="1">
      <alignment horizontal="left" vertical="top" wrapText="1"/>
      <protection locked="0"/>
    </xf>
    <xf numFmtId="0" fontId="16" fillId="10" borderId="7" xfId="0" applyFont="1" applyFill="1" applyBorder="1" applyAlignment="1" applyProtection="1">
      <alignment horizontal="left" vertical="top" wrapText="1"/>
      <protection locked="0"/>
    </xf>
    <xf numFmtId="0" fontId="13" fillId="2" borderId="0" xfId="2" applyFont="1" applyFill="1" applyAlignment="1">
      <alignment horizontal="left" wrapText="1"/>
    </xf>
    <xf numFmtId="0" fontId="13" fillId="2" borderId="0" xfId="2" applyFont="1" applyFill="1" applyAlignment="1">
      <alignment wrapText="1"/>
    </xf>
  </cellXfs>
  <cellStyles count="3">
    <cellStyle name="Currency" xfId="1" builtinId="4"/>
    <cellStyle name="Normal" xfId="0" builtinId="0"/>
    <cellStyle name="Normal 2" xfId="2" xr:uid="{00000000-0005-0000-0000-000002000000}"/>
  </cellStyles>
  <dxfs count="13">
    <dxf>
      <font>
        <b/>
        <i val="0"/>
        <color theme="0"/>
      </font>
      <fill>
        <patternFill>
          <bgColor rgb="FF0000FF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2"/>
      </font>
    </dxf>
    <dxf>
      <font>
        <b/>
        <i val="0"/>
        <condense val="0"/>
        <extend val="0"/>
        <color indexed="17"/>
      </font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svg"/><Relationship Id="rId2" Type="http://schemas.openxmlformats.org/officeDocument/2006/relationships/image" Target="../media/image11.png"/><Relationship Id="rId1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jpeg"/><Relationship Id="rId6" Type="http://schemas.openxmlformats.org/officeDocument/2006/relationships/image" Target="../media/image19.jpeg"/><Relationship Id="rId5" Type="http://schemas.openxmlformats.org/officeDocument/2006/relationships/image" Target="../media/image18.png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38100</xdr:colOff>
      <xdr:row>2</xdr:row>
      <xdr:rowOff>47625</xdr:rowOff>
    </xdr:from>
    <xdr:to>
      <xdr:col>32</xdr:col>
      <xdr:colOff>571500</xdr:colOff>
      <xdr:row>27</xdr:row>
      <xdr:rowOff>123825</xdr:rowOff>
    </xdr:to>
    <xdr:pic>
      <xdr:nvPicPr>
        <xdr:cNvPr id="50560" name="Picture 1">
          <a:extLst>
            <a:ext uri="{FF2B5EF4-FFF2-40B4-BE49-F238E27FC236}">
              <a16:creationId xmlns:a16="http://schemas.microsoft.com/office/drawing/2014/main" id="{00000000-0008-0000-0000-000080C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11" t="13063" r="9065" b="6606"/>
        <a:stretch>
          <a:fillRect/>
        </a:stretch>
      </xdr:blipFill>
      <xdr:spPr bwMode="auto">
        <a:xfrm>
          <a:off x="13506450" y="371475"/>
          <a:ext cx="6019800" cy="472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581025</xdr:colOff>
      <xdr:row>29</xdr:row>
      <xdr:rowOff>66675</xdr:rowOff>
    </xdr:from>
    <xdr:to>
      <xdr:col>33</xdr:col>
      <xdr:colOff>0</xdr:colOff>
      <xdr:row>47</xdr:row>
      <xdr:rowOff>38100</xdr:rowOff>
    </xdr:to>
    <xdr:pic>
      <xdr:nvPicPr>
        <xdr:cNvPr id="50561" name="Picture 2">
          <a:extLst>
            <a:ext uri="{FF2B5EF4-FFF2-40B4-BE49-F238E27FC236}">
              <a16:creationId xmlns:a16="http://schemas.microsoft.com/office/drawing/2014/main" id="{00000000-0008-0000-0000-000081C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07" t="36378" r="8624" b="9450"/>
        <a:stretch>
          <a:fillRect/>
        </a:stretch>
      </xdr:blipFill>
      <xdr:spPr bwMode="auto">
        <a:xfrm>
          <a:off x="14049375" y="5362575"/>
          <a:ext cx="5514975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550328</xdr:colOff>
      <xdr:row>38</xdr:row>
      <xdr:rowOff>21166</xdr:rowOff>
    </xdr:from>
    <xdr:to>
      <xdr:col>19</xdr:col>
      <xdr:colOff>126992</xdr:colOff>
      <xdr:row>49</xdr:row>
      <xdr:rowOff>53373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42437" t="49688" r="25525" b="9801"/>
        <a:stretch/>
      </xdr:blipFill>
      <xdr:spPr>
        <a:xfrm>
          <a:off x="2391828" y="6413499"/>
          <a:ext cx="2031999" cy="2055491"/>
        </a:xfrm>
        <a:prstGeom prst="rect">
          <a:avLst/>
        </a:prstGeom>
        <a:ln w="15875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16</xdr:col>
      <xdr:colOff>257175</xdr:colOff>
      <xdr:row>7</xdr:row>
      <xdr:rowOff>9525</xdr:rowOff>
    </xdr:from>
    <xdr:to>
      <xdr:col>18</xdr:col>
      <xdr:colOff>390525</xdr:colOff>
      <xdr:row>36</xdr:row>
      <xdr:rowOff>19050</xdr:rowOff>
    </xdr:to>
    <xdr:pic>
      <xdr:nvPicPr>
        <xdr:cNvPr id="50563" name="Picture 16" descr="TitlePosture">
          <a:extLst>
            <a:ext uri="{FF2B5EF4-FFF2-40B4-BE49-F238E27FC236}">
              <a16:creationId xmlns:a16="http://schemas.microsoft.com/office/drawing/2014/main" id="{00000000-0008-0000-0000-000083C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06" r="36594"/>
        <a:stretch>
          <a:fillRect/>
        </a:stretch>
      </xdr:blipFill>
      <xdr:spPr bwMode="auto">
        <a:xfrm>
          <a:off x="9458325" y="1143000"/>
          <a:ext cx="1352550" cy="550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11</xdr:row>
      <xdr:rowOff>0</xdr:rowOff>
    </xdr:from>
    <xdr:to>
      <xdr:col>17</xdr:col>
      <xdr:colOff>171450</xdr:colOff>
      <xdr:row>11</xdr:row>
      <xdr:rowOff>57150</xdr:rowOff>
    </xdr:to>
    <xdr:cxnSp macro="">
      <xdr:nvCxnSpPr>
        <xdr:cNvPr id="50564" name="Straight Arrow Connector 9">
          <a:extLst>
            <a:ext uri="{FF2B5EF4-FFF2-40B4-BE49-F238E27FC236}">
              <a16:creationId xmlns:a16="http://schemas.microsoft.com/office/drawing/2014/main" id="{00000000-0008-0000-0000-000084C50000}"/>
            </a:ext>
          </a:extLst>
        </xdr:cNvPr>
        <xdr:cNvCxnSpPr>
          <a:cxnSpLocks noChangeShapeType="1"/>
        </xdr:cNvCxnSpPr>
      </xdr:nvCxnSpPr>
      <xdr:spPr bwMode="auto">
        <a:xfrm>
          <a:off x="9201150" y="1866900"/>
          <a:ext cx="781050" cy="57150"/>
        </a:xfrm>
        <a:prstGeom prst="straightConnector1">
          <a:avLst/>
        </a:prstGeom>
        <a:noFill/>
        <a:ln w="1587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15</xdr:col>
      <xdr:colOff>0</xdr:colOff>
      <xdr:row>17</xdr:row>
      <xdr:rowOff>152400</xdr:rowOff>
    </xdr:from>
    <xdr:to>
      <xdr:col>16</xdr:col>
      <xdr:colOff>257175</xdr:colOff>
      <xdr:row>25</xdr:row>
      <xdr:rowOff>0</xdr:rowOff>
    </xdr:to>
    <xdr:cxnSp macro="">
      <xdr:nvCxnSpPr>
        <xdr:cNvPr id="50565" name="Straight Arrow Connector 11">
          <a:extLst>
            <a:ext uri="{FF2B5EF4-FFF2-40B4-BE49-F238E27FC236}">
              <a16:creationId xmlns:a16="http://schemas.microsoft.com/office/drawing/2014/main" id="{00000000-0008-0000-0000-000085C50000}"/>
            </a:ext>
          </a:extLst>
        </xdr:cNvPr>
        <xdr:cNvCxnSpPr>
          <a:cxnSpLocks noChangeShapeType="1"/>
        </xdr:cNvCxnSpPr>
      </xdr:nvCxnSpPr>
      <xdr:spPr bwMode="auto">
        <a:xfrm flipV="1">
          <a:off x="8591550" y="3200400"/>
          <a:ext cx="866775" cy="1323975"/>
        </a:xfrm>
        <a:prstGeom prst="straightConnector1">
          <a:avLst/>
        </a:prstGeom>
        <a:noFill/>
        <a:ln w="1587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15</xdr:col>
      <xdr:colOff>0</xdr:colOff>
      <xdr:row>21</xdr:row>
      <xdr:rowOff>76200</xdr:rowOff>
    </xdr:from>
    <xdr:to>
      <xdr:col>16</xdr:col>
      <xdr:colOff>257175</xdr:colOff>
      <xdr:row>32</xdr:row>
      <xdr:rowOff>0</xdr:rowOff>
    </xdr:to>
    <xdr:cxnSp macro="">
      <xdr:nvCxnSpPr>
        <xdr:cNvPr id="50566" name="Straight Arrow Connector 12">
          <a:extLst>
            <a:ext uri="{FF2B5EF4-FFF2-40B4-BE49-F238E27FC236}">
              <a16:creationId xmlns:a16="http://schemas.microsoft.com/office/drawing/2014/main" id="{00000000-0008-0000-0000-000086C50000}"/>
            </a:ext>
          </a:extLst>
        </xdr:cNvPr>
        <xdr:cNvCxnSpPr>
          <a:cxnSpLocks noChangeShapeType="1"/>
          <a:endCxn id="50563" idx="1"/>
        </xdr:cNvCxnSpPr>
      </xdr:nvCxnSpPr>
      <xdr:spPr bwMode="auto">
        <a:xfrm flipV="1">
          <a:off x="8591550" y="3895725"/>
          <a:ext cx="866775" cy="1952625"/>
        </a:xfrm>
        <a:prstGeom prst="straightConnector1">
          <a:avLst/>
        </a:prstGeom>
        <a:noFill/>
        <a:ln w="1587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15</xdr:col>
      <xdr:colOff>0</xdr:colOff>
      <xdr:row>28</xdr:row>
      <xdr:rowOff>123825</xdr:rowOff>
    </xdr:from>
    <xdr:to>
      <xdr:col>16</xdr:col>
      <xdr:colOff>257175</xdr:colOff>
      <xdr:row>39</xdr:row>
      <xdr:rowOff>0</xdr:rowOff>
    </xdr:to>
    <xdr:cxnSp macro="">
      <xdr:nvCxnSpPr>
        <xdr:cNvPr id="50567" name="Straight Arrow Connector 13">
          <a:extLst>
            <a:ext uri="{FF2B5EF4-FFF2-40B4-BE49-F238E27FC236}">
              <a16:creationId xmlns:a16="http://schemas.microsoft.com/office/drawing/2014/main" id="{00000000-0008-0000-0000-000087C50000}"/>
            </a:ext>
          </a:extLst>
        </xdr:cNvPr>
        <xdr:cNvCxnSpPr>
          <a:cxnSpLocks noChangeShapeType="1"/>
        </xdr:cNvCxnSpPr>
      </xdr:nvCxnSpPr>
      <xdr:spPr bwMode="auto">
        <a:xfrm flipV="1">
          <a:off x="8591550" y="5257800"/>
          <a:ext cx="866775" cy="1924050"/>
        </a:xfrm>
        <a:prstGeom prst="straightConnector1">
          <a:avLst/>
        </a:prstGeom>
        <a:noFill/>
        <a:ln w="1587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15</xdr:col>
      <xdr:colOff>0</xdr:colOff>
      <xdr:row>12</xdr:row>
      <xdr:rowOff>200025</xdr:rowOff>
    </xdr:from>
    <xdr:to>
      <xdr:col>16</xdr:col>
      <xdr:colOff>257175</xdr:colOff>
      <xdr:row>18</xdr:row>
      <xdr:rowOff>0</xdr:rowOff>
    </xdr:to>
    <xdr:cxnSp macro="">
      <xdr:nvCxnSpPr>
        <xdr:cNvPr id="50568" name="Straight Arrow Connector 14">
          <a:extLst>
            <a:ext uri="{FF2B5EF4-FFF2-40B4-BE49-F238E27FC236}">
              <a16:creationId xmlns:a16="http://schemas.microsoft.com/office/drawing/2014/main" id="{00000000-0008-0000-0000-000088C50000}"/>
            </a:ext>
          </a:extLst>
        </xdr:cNvPr>
        <xdr:cNvCxnSpPr>
          <a:cxnSpLocks noChangeShapeType="1"/>
        </xdr:cNvCxnSpPr>
      </xdr:nvCxnSpPr>
      <xdr:spPr bwMode="auto">
        <a:xfrm flipV="1">
          <a:off x="8591550" y="2305050"/>
          <a:ext cx="866775" cy="904875"/>
        </a:xfrm>
        <a:prstGeom prst="straightConnector1">
          <a:avLst/>
        </a:prstGeom>
        <a:noFill/>
        <a:ln w="1587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17</xdr:col>
      <xdr:colOff>352425</xdr:colOff>
      <xdr:row>11</xdr:row>
      <xdr:rowOff>0</xdr:rowOff>
    </xdr:from>
    <xdr:to>
      <xdr:col>19</xdr:col>
      <xdr:colOff>0</xdr:colOff>
      <xdr:row>16</xdr:row>
      <xdr:rowOff>171450</xdr:rowOff>
    </xdr:to>
    <xdr:cxnSp macro="">
      <xdr:nvCxnSpPr>
        <xdr:cNvPr id="50569" name="Straight Arrow Connector 15">
          <a:extLst>
            <a:ext uri="{FF2B5EF4-FFF2-40B4-BE49-F238E27FC236}">
              <a16:creationId xmlns:a16="http://schemas.microsoft.com/office/drawing/2014/main" id="{00000000-0008-0000-0000-000089C50000}"/>
            </a:ext>
          </a:extLst>
        </xdr:cNvPr>
        <xdr:cNvCxnSpPr>
          <a:cxnSpLocks noChangeShapeType="1"/>
        </xdr:cNvCxnSpPr>
      </xdr:nvCxnSpPr>
      <xdr:spPr bwMode="auto">
        <a:xfrm flipH="1">
          <a:off x="10163175" y="1866900"/>
          <a:ext cx="866775" cy="1143000"/>
        </a:xfrm>
        <a:prstGeom prst="straightConnector1">
          <a:avLst/>
        </a:prstGeom>
        <a:noFill/>
        <a:ln w="1587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18</xdr:col>
      <xdr:colOff>390525</xdr:colOff>
      <xdr:row>12</xdr:row>
      <xdr:rowOff>200025</xdr:rowOff>
    </xdr:from>
    <xdr:to>
      <xdr:col>20</xdr:col>
      <xdr:colOff>0</xdr:colOff>
      <xdr:row>18</xdr:row>
      <xdr:rowOff>0</xdr:rowOff>
    </xdr:to>
    <xdr:cxnSp macro="">
      <xdr:nvCxnSpPr>
        <xdr:cNvPr id="50570" name="Straight Arrow Connector 16">
          <a:extLst>
            <a:ext uri="{FF2B5EF4-FFF2-40B4-BE49-F238E27FC236}">
              <a16:creationId xmlns:a16="http://schemas.microsoft.com/office/drawing/2014/main" id="{00000000-0008-0000-0000-00008AC5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0810875" y="2305050"/>
          <a:ext cx="828675" cy="904875"/>
        </a:xfrm>
        <a:prstGeom prst="straightConnector1">
          <a:avLst/>
        </a:prstGeom>
        <a:noFill/>
        <a:ln w="1587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18</xdr:col>
      <xdr:colOff>390525</xdr:colOff>
      <xdr:row>17</xdr:row>
      <xdr:rowOff>133350</xdr:rowOff>
    </xdr:from>
    <xdr:to>
      <xdr:col>20</xdr:col>
      <xdr:colOff>0</xdr:colOff>
      <xdr:row>25</xdr:row>
      <xdr:rowOff>0</xdr:rowOff>
    </xdr:to>
    <xdr:cxnSp macro="">
      <xdr:nvCxnSpPr>
        <xdr:cNvPr id="50571" name="Straight Arrow Connector 17">
          <a:extLst>
            <a:ext uri="{FF2B5EF4-FFF2-40B4-BE49-F238E27FC236}">
              <a16:creationId xmlns:a16="http://schemas.microsoft.com/office/drawing/2014/main" id="{00000000-0008-0000-0000-00008BC5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0810875" y="3181350"/>
          <a:ext cx="828675" cy="1343025"/>
        </a:xfrm>
        <a:prstGeom prst="straightConnector1">
          <a:avLst/>
        </a:prstGeom>
        <a:noFill/>
        <a:ln w="1587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18</xdr:col>
      <xdr:colOff>390525</xdr:colOff>
      <xdr:row>21</xdr:row>
      <xdr:rowOff>76200</xdr:rowOff>
    </xdr:from>
    <xdr:to>
      <xdr:col>20</xdr:col>
      <xdr:colOff>0</xdr:colOff>
      <xdr:row>32</xdr:row>
      <xdr:rowOff>0</xdr:rowOff>
    </xdr:to>
    <xdr:cxnSp macro="">
      <xdr:nvCxnSpPr>
        <xdr:cNvPr id="50572" name="Straight Arrow Connector 18">
          <a:extLst>
            <a:ext uri="{FF2B5EF4-FFF2-40B4-BE49-F238E27FC236}">
              <a16:creationId xmlns:a16="http://schemas.microsoft.com/office/drawing/2014/main" id="{00000000-0008-0000-0000-00008CC50000}"/>
            </a:ext>
          </a:extLst>
        </xdr:cNvPr>
        <xdr:cNvCxnSpPr>
          <a:cxnSpLocks noChangeShapeType="1"/>
          <a:endCxn id="50563" idx="3"/>
        </xdr:cNvCxnSpPr>
      </xdr:nvCxnSpPr>
      <xdr:spPr bwMode="auto">
        <a:xfrm flipH="1" flipV="1">
          <a:off x="10810875" y="3895725"/>
          <a:ext cx="828675" cy="1952625"/>
        </a:xfrm>
        <a:prstGeom prst="straightConnector1">
          <a:avLst/>
        </a:prstGeom>
        <a:noFill/>
        <a:ln w="1587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18</xdr:col>
      <xdr:colOff>390525</xdr:colOff>
      <xdr:row>29</xdr:row>
      <xdr:rowOff>0</xdr:rowOff>
    </xdr:from>
    <xdr:to>
      <xdr:col>20</xdr:col>
      <xdr:colOff>0</xdr:colOff>
      <xdr:row>39</xdr:row>
      <xdr:rowOff>0</xdr:rowOff>
    </xdr:to>
    <xdr:cxnSp macro="">
      <xdr:nvCxnSpPr>
        <xdr:cNvPr id="50573" name="Straight Arrow Connector 19">
          <a:extLst>
            <a:ext uri="{FF2B5EF4-FFF2-40B4-BE49-F238E27FC236}">
              <a16:creationId xmlns:a16="http://schemas.microsoft.com/office/drawing/2014/main" id="{00000000-0008-0000-0000-00008DC500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0810875" y="5295900"/>
          <a:ext cx="828675" cy="1885950"/>
        </a:xfrm>
        <a:prstGeom prst="straightConnector1">
          <a:avLst/>
        </a:prstGeom>
        <a:noFill/>
        <a:ln w="1587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0</xdr:rowOff>
    </xdr:from>
    <xdr:to>
      <xdr:col>0</xdr:col>
      <xdr:colOff>819150</xdr:colOff>
      <xdr:row>2</xdr:row>
      <xdr:rowOff>28575</xdr:rowOff>
    </xdr:to>
    <xdr:pic>
      <xdr:nvPicPr>
        <xdr:cNvPr id="9733" name="Picture 11">
          <a:extLst>
            <a:ext uri="{FF2B5EF4-FFF2-40B4-BE49-F238E27FC236}">
              <a16:creationId xmlns:a16="http://schemas.microsoft.com/office/drawing/2014/main" id="{00000000-0008-0000-0100-000005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33375" y="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219075</xdr:colOff>
      <xdr:row>26</xdr:row>
      <xdr:rowOff>142875</xdr:rowOff>
    </xdr:from>
    <xdr:to>
      <xdr:col>14</xdr:col>
      <xdr:colOff>19050</xdr:colOff>
      <xdr:row>38</xdr:row>
      <xdr:rowOff>47625</xdr:rowOff>
    </xdr:to>
    <xdr:pic>
      <xdr:nvPicPr>
        <xdr:cNvPr id="9735" name="Picture 16" descr="TitlePosture">
          <a:extLst>
            <a:ext uri="{FF2B5EF4-FFF2-40B4-BE49-F238E27FC236}">
              <a16:creationId xmlns:a16="http://schemas.microsoft.com/office/drawing/2014/main" id="{00000000-0008-0000-0100-0000072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79" r="29077"/>
        <a:stretch>
          <a:fillRect/>
        </a:stretch>
      </xdr:blipFill>
      <xdr:spPr bwMode="auto">
        <a:xfrm>
          <a:off x="4362450" y="4486275"/>
          <a:ext cx="952500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178745</xdr:colOff>
      <xdr:row>0</xdr:row>
      <xdr:rowOff>9525</xdr:rowOff>
    </xdr:from>
    <xdr:to>
      <xdr:col>3</xdr:col>
      <xdr:colOff>564204</xdr:colOff>
      <xdr:row>1</xdr:row>
      <xdr:rowOff>161925</xdr:rowOff>
    </xdr:to>
    <xdr:pic>
      <xdr:nvPicPr>
        <xdr:cNvPr id="42118" name="Picture 2">
          <a:extLst>
            <a:ext uri="{FF2B5EF4-FFF2-40B4-BE49-F238E27FC236}">
              <a16:creationId xmlns:a16="http://schemas.microsoft.com/office/drawing/2014/main" id="{00000000-0008-0000-0200-000086A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71963" y="9525"/>
          <a:ext cx="385459" cy="385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71476</xdr:rowOff>
    </xdr:from>
    <xdr:ext cx="571500" cy="542847"/>
    <xdr:pic>
      <xdr:nvPicPr>
        <xdr:cNvPr id="2" name="Picture 11">
          <a:extLst>
            <a:ext uri="{FF2B5EF4-FFF2-40B4-BE49-F238E27FC236}">
              <a16:creationId xmlns:a16="http://schemas.microsoft.com/office/drawing/2014/main" id="{CCFE3ADB-A4BF-4C20-A930-A52ED12C3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150" y="71476"/>
          <a:ext cx="571500" cy="542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39604</xdr:colOff>
      <xdr:row>0</xdr:row>
      <xdr:rowOff>0</xdr:rowOff>
    </xdr:from>
    <xdr:to>
      <xdr:col>0</xdr:col>
      <xdr:colOff>522371</xdr:colOff>
      <xdr:row>1</xdr:row>
      <xdr:rowOff>257175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57045C-FF71-4689-BB0D-DF9585BCE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9604" y="0"/>
          <a:ext cx="482767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4761</xdr:colOff>
      <xdr:row>6</xdr:row>
      <xdr:rowOff>161925</xdr:rowOff>
    </xdr:from>
    <xdr:to>
      <xdr:col>28</xdr:col>
      <xdr:colOff>286320</xdr:colOff>
      <xdr:row>19</xdr:row>
      <xdr:rowOff>276225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D942607B-4275-4F6A-B312-D5DBCF12C5D8}"/>
            </a:ext>
          </a:extLst>
        </xdr:cNvPr>
        <xdr:cNvGrpSpPr/>
      </xdr:nvGrpSpPr>
      <xdr:grpSpPr>
        <a:xfrm>
          <a:off x="9826094" y="1389592"/>
          <a:ext cx="6536309" cy="3680883"/>
          <a:chOff x="9805987" y="1400175"/>
          <a:chExt cx="6502400" cy="3657600"/>
        </a:xfrm>
      </xdr:grpSpPr>
      <xdr:pic>
        <xdr:nvPicPr>
          <xdr:cNvPr id="4" name="Graphic 3">
            <a:extLst>
              <a:ext uri="{FF2B5EF4-FFF2-40B4-BE49-F238E27FC236}">
                <a16:creationId xmlns:a16="http://schemas.microsoft.com/office/drawing/2014/main" id="{04DC927E-2AE5-79CA-D708-F92D289E95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9805987" y="1400175"/>
            <a:ext cx="6502400" cy="3657600"/>
          </a:xfrm>
          <a:prstGeom prst="rect">
            <a:avLst/>
          </a:prstGeom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ABA722B6-A0BA-3B1B-8A4C-5A34E8B9C21F}"/>
              </a:ext>
            </a:extLst>
          </xdr:cNvPr>
          <xdr:cNvSpPr/>
        </xdr:nvSpPr>
        <xdr:spPr bwMode="auto">
          <a:xfrm>
            <a:off x="9806495" y="1400175"/>
            <a:ext cx="6501384" cy="3657600"/>
          </a:xfrm>
          <a:prstGeom prst="rect">
            <a:avLst/>
          </a:prstGeom>
          <a:noFill/>
          <a:ln w="28575" cap="flat" cmpd="sng" algn="ctr">
            <a:solidFill>
              <a:srgbClr val="00000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en-US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35965</xdr:colOff>
      <xdr:row>0</xdr:row>
      <xdr:rowOff>0</xdr:rowOff>
    </xdr:from>
    <xdr:to>
      <xdr:col>1</xdr:col>
      <xdr:colOff>335510</xdr:colOff>
      <xdr:row>1</xdr:row>
      <xdr:rowOff>266700</xdr:rowOff>
    </xdr:to>
    <xdr:pic>
      <xdr:nvPicPr>
        <xdr:cNvPr id="45358" name="Picture 1">
          <a:extLst>
            <a:ext uri="{FF2B5EF4-FFF2-40B4-BE49-F238E27FC236}">
              <a16:creationId xmlns:a16="http://schemas.microsoft.com/office/drawing/2014/main" id="{00000000-0008-0000-0500-00002EB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5965" y="0"/>
          <a:ext cx="485666" cy="485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7</xdr:row>
      <xdr:rowOff>0</xdr:rowOff>
    </xdr:from>
    <xdr:to>
      <xdr:col>12</xdr:col>
      <xdr:colOff>142875</xdr:colOff>
      <xdr:row>22</xdr:row>
      <xdr:rowOff>66675</xdr:rowOff>
    </xdr:to>
    <xdr:sp macro="" textlink="">
      <xdr:nvSpPr>
        <xdr:cNvPr id="45359" name="Rectangle 7">
          <a:extLst>
            <a:ext uri="{FF2B5EF4-FFF2-40B4-BE49-F238E27FC236}">
              <a16:creationId xmlns:a16="http://schemas.microsoft.com/office/drawing/2014/main" id="{00000000-0008-0000-0500-00002FB10000}"/>
            </a:ext>
          </a:extLst>
        </xdr:cNvPr>
        <xdr:cNvSpPr>
          <a:spLocks noChangeArrowheads="1"/>
        </xdr:cNvSpPr>
      </xdr:nvSpPr>
      <xdr:spPr bwMode="auto">
        <a:xfrm>
          <a:off x="104775" y="1533525"/>
          <a:ext cx="10668000" cy="6953250"/>
        </a:xfrm>
        <a:prstGeom prst="rect">
          <a:avLst/>
        </a:prstGeom>
        <a:noFill/>
        <a:ln w="285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35579</xdr:colOff>
      <xdr:row>0</xdr:row>
      <xdr:rowOff>0</xdr:rowOff>
    </xdr:from>
    <xdr:to>
      <xdr:col>1</xdr:col>
      <xdr:colOff>304477</xdr:colOff>
      <xdr:row>1</xdr:row>
      <xdr:rowOff>238125</xdr:rowOff>
    </xdr:to>
    <xdr:pic>
      <xdr:nvPicPr>
        <xdr:cNvPr id="46950" name="Picture 1">
          <a:extLst>
            <a:ext uri="{FF2B5EF4-FFF2-40B4-BE49-F238E27FC236}">
              <a16:creationId xmlns:a16="http://schemas.microsoft.com/office/drawing/2014/main" id="{00000000-0008-0000-0600-000066B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35579" y="0"/>
          <a:ext cx="468923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20</xdr:row>
      <xdr:rowOff>38100</xdr:rowOff>
    </xdr:from>
    <xdr:to>
      <xdr:col>10</xdr:col>
      <xdr:colOff>152400</xdr:colOff>
      <xdr:row>27</xdr:row>
      <xdr:rowOff>66675</xdr:rowOff>
    </xdr:to>
    <xdr:sp macro="" textlink="">
      <xdr:nvSpPr>
        <xdr:cNvPr id="46951" name="Rectangle 6">
          <a:extLst>
            <a:ext uri="{FF2B5EF4-FFF2-40B4-BE49-F238E27FC236}">
              <a16:creationId xmlns:a16="http://schemas.microsoft.com/office/drawing/2014/main" id="{00000000-0008-0000-0600-000067B70000}"/>
            </a:ext>
          </a:extLst>
        </xdr:cNvPr>
        <xdr:cNvSpPr>
          <a:spLocks noChangeArrowheads="1"/>
        </xdr:cNvSpPr>
      </xdr:nvSpPr>
      <xdr:spPr bwMode="auto">
        <a:xfrm>
          <a:off x="114300" y="6686550"/>
          <a:ext cx="8658225" cy="3152775"/>
        </a:xfrm>
        <a:prstGeom prst="rect">
          <a:avLst/>
        </a:prstGeom>
        <a:noFill/>
        <a:ln w="285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104775</xdr:colOff>
      <xdr:row>28</xdr:row>
      <xdr:rowOff>85725</xdr:rowOff>
    </xdr:from>
    <xdr:to>
      <xdr:col>10</xdr:col>
      <xdr:colOff>152400</xdr:colOff>
      <xdr:row>33</xdr:row>
      <xdr:rowOff>85725</xdr:rowOff>
    </xdr:to>
    <xdr:sp macro="" textlink="">
      <xdr:nvSpPr>
        <xdr:cNvPr id="46952" name="Rectangle 9">
          <a:extLst>
            <a:ext uri="{FF2B5EF4-FFF2-40B4-BE49-F238E27FC236}">
              <a16:creationId xmlns:a16="http://schemas.microsoft.com/office/drawing/2014/main" id="{00000000-0008-0000-0600-000068B70000}"/>
            </a:ext>
          </a:extLst>
        </xdr:cNvPr>
        <xdr:cNvSpPr>
          <a:spLocks noChangeArrowheads="1"/>
        </xdr:cNvSpPr>
      </xdr:nvSpPr>
      <xdr:spPr bwMode="auto">
        <a:xfrm>
          <a:off x="104775" y="9982200"/>
          <a:ext cx="8667750" cy="1838325"/>
        </a:xfrm>
        <a:prstGeom prst="rect">
          <a:avLst/>
        </a:prstGeom>
        <a:noFill/>
        <a:ln w="285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114300</xdr:colOff>
      <xdr:row>2</xdr:row>
      <xdr:rowOff>95250</xdr:rowOff>
    </xdr:from>
    <xdr:to>
      <xdr:col>10</xdr:col>
      <xdr:colOff>114300</xdr:colOff>
      <xdr:row>19</xdr:row>
      <xdr:rowOff>104775</xdr:rowOff>
    </xdr:to>
    <xdr:sp macro="" textlink="">
      <xdr:nvSpPr>
        <xdr:cNvPr id="46953" name="Rectangle 12">
          <a:extLst>
            <a:ext uri="{FF2B5EF4-FFF2-40B4-BE49-F238E27FC236}">
              <a16:creationId xmlns:a16="http://schemas.microsoft.com/office/drawing/2014/main" id="{00000000-0008-0000-0600-000069B70000}"/>
            </a:ext>
          </a:extLst>
        </xdr:cNvPr>
        <xdr:cNvSpPr>
          <a:spLocks noChangeArrowheads="1"/>
        </xdr:cNvSpPr>
      </xdr:nvSpPr>
      <xdr:spPr bwMode="auto">
        <a:xfrm>
          <a:off x="114300" y="647700"/>
          <a:ext cx="8620125" cy="5838825"/>
        </a:xfrm>
        <a:prstGeom prst="rect">
          <a:avLst/>
        </a:prstGeom>
        <a:noFill/>
        <a:ln w="2857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157373</xdr:colOff>
      <xdr:row>0</xdr:row>
      <xdr:rowOff>47625</xdr:rowOff>
    </xdr:from>
    <xdr:ext cx="5805747" cy="4714875"/>
    <xdr:pic>
      <xdr:nvPicPr>
        <xdr:cNvPr id="2" name="Picture 1">
          <a:extLst>
            <a:ext uri="{FF2B5EF4-FFF2-40B4-BE49-F238E27FC236}">
              <a16:creationId xmlns:a16="http://schemas.microsoft.com/office/drawing/2014/main" id="{8BBEC934-F749-40B2-A1F2-EB2517D5F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055944" y="47625"/>
          <a:ext cx="5805747" cy="471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581025</xdr:colOff>
      <xdr:row>30</xdr:row>
      <xdr:rowOff>123825</xdr:rowOff>
    </xdr:from>
    <xdr:ext cx="5539468" cy="3423104"/>
    <xdr:pic>
      <xdr:nvPicPr>
        <xdr:cNvPr id="3" name="Picture 2">
          <a:extLst>
            <a:ext uri="{FF2B5EF4-FFF2-40B4-BE49-F238E27FC236}">
              <a16:creationId xmlns:a16="http://schemas.microsoft.com/office/drawing/2014/main" id="{1B22AA4F-DBDB-481E-A45E-D0D4C86F9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07" t="36378" r="8624" b="9450"/>
        <a:stretch>
          <a:fillRect/>
        </a:stretch>
      </xdr:blipFill>
      <xdr:spPr bwMode="auto">
        <a:xfrm>
          <a:off x="5457825" y="4981575"/>
          <a:ext cx="5539468" cy="3423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</xdr:colOff>
      <xdr:row>0</xdr:row>
      <xdr:rowOff>47625</xdr:rowOff>
    </xdr:from>
    <xdr:ext cx="4819650" cy="5137150"/>
    <xdr:pic>
      <xdr:nvPicPr>
        <xdr:cNvPr id="4" name="Picture 3">
          <a:extLst>
            <a:ext uri="{FF2B5EF4-FFF2-40B4-BE49-F238E27FC236}">
              <a16:creationId xmlns:a16="http://schemas.microsoft.com/office/drawing/2014/main" id="{943FDC01-D4FE-4183-A90B-28B4F74E4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45" t="15852" r="28766" b="3728"/>
        <a:stretch>
          <a:fillRect/>
        </a:stretch>
      </xdr:blipFill>
      <xdr:spPr bwMode="auto">
        <a:xfrm>
          <a:off x="38100" y="47625"/>
          <a:ext cx="4819650" cy="513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497418</xdr:colOff>
      <xdr:row>28</xdr:row>
      <xdr:rowOff>95249</xdr:rowOff>
    </xdr:from>
    <xdr:ext cx="1826380" cy="1857375"/>
    <xdr:pic>
      <xdr:nvPicPr>
        <xdr:cNvPr id="5" name="Picture 4">
          <a:extLst>
            <a:ext uri="{FF2B5EF4-FFF2-40B4-BE49-F238E27FC236}">
              <a16:creationId xmlns:a16="http://schemas.microsoft.com/office/drawing/2014/main" id="{937EEB37-8384-4463-AFC0-6EEAB9B399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2437" t="49688" r="25525" b="9801"/>
        <a:stretch/>
      </xdr:blipFill>
      <xdr:spPr>
        <a:xfrm>
          <a:off x="2935818" y="4629149"/>
          <a:ext cx="1826380" cy="1857375"/>
        </a:xfrm>
        <a:prstGeom prst="rect">
          <a:avLst/>
        </a:prstGeom>
        <a:ln w="15875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0</xdr:col>
      <xdr:colOff>581025</xdr:colOff>
      <xdr:row>36</xdr:row>
      <xdr:rowOff>171450</xdr:rowOff>
    </xdr:from>
    <xdr:ext cx="1360714" cy="276225"/>
    <xdr:pic>
      <xdr:nvPicPr>
        <xdr:cNvPr id="6" name="Picture 6">
          <a:extLst>
            <a:ext uri="{FF2B5EF4-FFF2-40B4-BE49-F238E27FC236}">
              <a16:creationId xmlns:a16="http://schemas.microsoft.com/office/drawing/2014/main" id="{8EFF0E3B-7087-4963-9C75-B8908E559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25" t="82582" r="19107" b="9927"/>
        <a:stretch>
          <a:fillRect/>
        </a:stretch>
      </xdr:blipFill>
      <xdr:spPr bwMode="auto">
        <a:xfrm>
          <a:off x="581025" y="5991225"/>
          <a:ext cx="1360714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600982</xdr:colOff>
      <xdr:row>32</xdr:row>
      <xdr:rowOff>86770</xdr:rowOff>
    </xdr:from>
    <xdr:to>
      <xdr:col>3</xdr:col>
      <xdr:colOff>297656</xdr:colOff>
      <xdr:row>36</xdr:row>
      <xdr:rowOff>106573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A75E635-58D1-458D-A5CE-14F291B08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982" y="5166770"/>
          <a:ext cx="1553482" cy="6230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2857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2857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9900"/>
  </sheetPr>
  <dimension ref="A2:BD58"/>
  <sheetViews>
    <sheetView showGridLines="0" tabSelected="1" zoomScale="80" zoomScaleNormal="80" zoomScaleSheetLayoutView="80" workbookViewId="0">
      <selection activeCell="C24" sqref="C24:J24"/>
    </sheetView>
  </sheetViews>
  <sheetFormatPr defaultColWidth="9.140625" defaultRowHeight="12.75" x14ac:dyDescent="0.2"/>
  <cols>
    <col min="12" max="12" width="0.85546875" customWidth="1"/>
    <col min="45" max="48" width="0" hidden="1" customWidth="1"/>
    <col min="49" max="49" width="13.42578125" hidden="1" customWidth="1"/>
    <col min="50" max="51" width="0" hidden="1" customWidth="1"/>
    <col min="52" max="52" width="13.42578125" hidden="1" customWidth="1"/>
    <col min="53" max="54" width="0" hidden="1" customWidth="1"/>
    <col min="55" max="55" width="17.28515625" hidden="1" customWidth="1"/>
    <col min="56" max="57" width="0" hidden="1" customWidth="1"/>
  </cols>
  <sheetData>
    <row r="2" spans="1:56" x14ac:dyDescent="0.2">
      <c r="N2" s="290" t="str">
        <f>IF(C12="","",C12)</f>
        <v>Name of Job</v>
      </c>
      <c r="O2" s="290"/>
      <c r="P2" s="290"/>
      <c r="Q2" s="290"/>
      <c r="R2" s="290"/>
      <c r="S2" s="290"/>
      <c r="T2" s="290"/>
      <c r="U2" s="290"/>
      <c r="V2" s="290"/>
    </row>
    <row r="3" spans="1:56" ht="12.75" customHeight="1" x14ac:dyDescent="0.2">
      <c r="A3" s="268"/>
      <c r="B3" s="268"/>
      <c r="J3" s="268"/>
      <c r="K3" s="268"/>
      <c r="L3" s="39"/>
      <c r="M3" s="41"/>
      <c r="N3" s="290"/>
      <c r="O3" s="290"/>
      <c r="P3" s="290"/>
      <c r="Q3" s="290"/>
      <c r="R3" s="290"/>
      <c r="S3" s="290"/>
      <c r="T3" s="290"/>
      <c r="U3" s="290"/>
      <c r="V3" s="290"/>
    </row>
    <row r="4" spans="1:56" ht="12.75" customHeight="1" x14ac:dyDescent="0.2">
      <c r="A4" s="268"/>
      <c r="B4" s="268"/>
      <c r="C4" s="240" t="s">
        <v>252</v>
      </c>
      <c r="D4" s="240"/>
      <c r="E4" s="240"/>
      <c r="F4" s="240"/>
      <c r="G4" s="240"/>
      <c r="H4" s="240"/>
      <c r="I4" s="240"/>
      <c r="J4" s="268"/>
      <c r="K4" s="268"/>
      <c r="L4" s="39"/>
      <c r="M4" s="41"/>
      <c r="O4" s="291" t="s">
        <v>285</v>
      </c>
      <c r="P4" s="291"/>
      <c r="Q4" s="291"/>
      <c r="R4" s="291"/>
      <c r="S4" s="291"/>
      <c r="T4" s="291"/>
      <c r="U4" s="291"/>
      <c r="W4" s="41"/>
    </row>
    <row r="5" spans="1:56" ht="12.75" customHeight="1" x14ac:dyDescent="0.2">
      <c r="A5" s="268"/>
      <c r="B5" s="268"/>
      <c r="C5" s="240"/>
      <c r="D5" s="240"/>
      <c r="E5" s="240"/>
      <c r="F5" s="240"/>
      <c r="G5" s="240"/>
      <c r="H5" s="240"/>
      <c r="I5" s="240"/>
      <c r="J5" s="268"/>
      <c r="K5" s="268"/>
      <c r="L5" s="39"/>
      <c r="M5" s="41"/>
      <c r="N5" s="41"/>
      <c r="O5" s="291"/>
      <c r="P5" s="291"/>
      <c r="Q5" s="291"/>
      <c r="R5" s="291"/>
      <c r="S5" s="291"/>
      <c r="T5" s="291"/>
      <c r="U5" s="291"/>
      <c r="V5" s="41"/>
      <c r="W5" s="41"/>
      <c r="AI5" s="293" t="s">
        <v>276</v>
      </c>
      <c r="AJ5" s="293"/>
      <c r="AK5" s="293"/>
      <c r="AL5" s="293"/>
      <c r="AM5" s="293"/>
      <c r="AN5" s="293"/>
      <c r="AO5" s="293"/>
      <c r="AP5" s="293"/>
      <c r="AQ5" s="293"/>
    </row>
    <row r="6" spans="1:56" ht="12.75" customHeight="1" x14ac:dyDescent="0.2">
      <c r="A6" s="268"/>
      <c r="B6" s="268"/>
      <c r="J6" s="268"/>
      <c r="K6" s="268"/>
      <c r="L6" s="39"/>
      <c r="M6" s="292" t="s">
        <v>189</v>
      </c>
      <c r="N6" s="292"/>
      <c r="V6" s="292" t="s">
        <v>190</v>
      </c>
      <c r="W6" s="292"/>
      <c r="AI6" s="293"/>
      <c r="AJ6" s="293"/>
      <c r="AK6" s="293"/>
      <c r="AL6" s="293"/>
      <c r="AM6" s="293"/>
      <c r="AN6" s="293"/>
      <c r="AO6" s="293"/>
      <c r="AP6" s="293"/>
      <c r="AQ6" s="293"/>
    </row>
    <row r="7" spans="1:56" ht="12.75" customHeight="1" x14ac:dyDescent="0.2">
      <c r="M7" s="292"/>
      <c r="N7" s="292"/>
      <c r="V7" s="292"/>
      <c r="W7" s="292"/>
      <c r="AH7" s="13">
        <v>1</v>
      </c>
      <c r="AI7" s="238" t="s">
        <v>46</v>
      </c>
      <c r="AJ7" s="239"/>
      <c r="AK7" s="239"/>
      <c r="AL7" s="239"/>
      <c r="AM7" s="239"/>
      <c r="AN7" s="239"/>
      <c r="AO7" s="239"/>
      <c r="AP7" s="239"/>
      <c r="AQ7" s="239"/>
    </row>
    <row r="8" spans="1:56" ht="12.75" customHeight="1" x14ac:dyDescent="0.2">
      <c r="AH8" s="13"/>
      <c r="AI8" s="239"/>
      <c r="AJ8" s="239"/>
      <c r="AK8" s="239"/>
      <c r="AL8" s="239"/>
      <c r="AM8" s="239"/>
      <c r="AN8" s="239"/>
      <c r="AO8" s="239"/>
      <c r="AP8" s="239"/>
      <c r="AQ8" s="239"/>
    </row>
    <row r="9" spans="1:56" ht="13.5" customHeight="1" thickBot="1" x14ac:dyDescent="0.25">
      <c r="A9" s="250" t="s">
        <v>254</v>
      </c>
      <c r="B9" s="250"/>
      <c r="C9" s="241"/>
      <c r="D9" s="242"/>
      <c r="E9" s="242"/>
      <c r="F9" s="242"/>
      <c r="G9" s="242"/>
      <c r="H9" s="242"/>
      <c r="I9" s="242"/>
      <c r="J9" s="242"/>
      <c r="AH9" s="13"/>
      <c r="AI9" s="239"/>
      <c r="AJ9" s="239"/>
      <c r="AK9" s="239"/>
      <c r="AL9" s="239"/>
      <c r="AM9" s="239"/>
      <c r="AN9" s="239"/>
      <c r="AO9" s="239"/>
      <c r="AP9" s="239"/>
      <c r="AQ9" s="239"/>
    </row>
    <row r="10" spans="1:56" ht="18.75" customHeight="1" thickBot="1" x14ac:dyDescent="0.25">
      <c r="A10" s="250" t="s">
        <v>253</v>
      </c>
      <c r="B10" s="250"/>
      <c r="C10" s="266"/>
      <c r="D10" s="266"/>
      <c r="E10" s="266"/>
      <c r="F10" s="266"/>
      <c r="G10" s="266"/>
      <c r="H10" s="266"/>
      <c r="I10" s="266"/>
      <c r="J10" s="266"/>
      <c r="N10" s="235" t="s">
        <v>191</v>
      </c>
      <c r="O10" s="235"/>
      <c r="P10" s="171"/>
      <c r="T10" s="235" t="s">
        <v>191</v>
      </c>
      <c r="U10" s="235"/>
      <c r="V10" s="171"/>
      <c r="AH10" s="13">
        <v>2</v>
      </c>
      <c r="AI10" s="238" t="s">
        <v>47</v>
      </c>
      <c r="AJ10" s="239"/>
      <c r="AK10" s="239"/>
      <c r="AL10" s="239"/>
      <c r="AM10" s="239"/>
      <c r="AN10" s="239"/>
      <c r="AO10" s="239"/>
      <c r="AP10" s="239"/>
      <c r="AQ10" s="239"/>
    </row>
    <row r="11" spans="1:56" ht="12.75" customHeight="1" x14ac:dyDescent="0.2">
      <c r="A11" s="250" t="s">
        <v>12</v>
      </c>
      <c r="B11" s="250"/>
      <c r="C11" s="266"/>
      <c r="D11" s="266"/>
      <c r="E11" s="266"/>
      <c r="F11" s="266"/>
      <c r="G11" s="266"/>
      <c r="H11" s="266"/>
      <c r="I11" s="266"/>
      <c r="J11" s="266"/>
      <c r="N11" s="23" t="s">
        <v>192</v>
      </c>
      <c r="O11" s="23" t="s">
        <v>193</v>
      </c>
      <c r="P11" s="23" t="s">
        <v>194</v>
      </c>
      <c r="T11" s="23" t="s">
        <v>192</v>
      </c>
      <c r="U11" s="23" t="s">
        <v>193</v>
      </c>
      <c r="V11" s="23" t="s">
        <v>194</v>
      </c>
      <c r="AH11" s="13"/>
      <c r="AI11" s="239"/>
      <c r="AJ11" s="239"/>
      <c r="AK11" s="239"/>
      <c r="AL11" s="239"/>
      <c r="AM11" s="239"/>
      <c r="AN11" s="239"/>
      <c r="AO11" s="239"/>
      <c r="AP11" s="239"/>
      <c r="AQ11" s="239"/>
    </row>
    <row r="12" spans="1:56" ht="18.75" customHeight="1" thickBot="1" x14ac:dyDescent="0.25">
      <c r="A12" s="250" t="s">
        <v>255</v>
      </c>
      <c r="B12" s="250"/>
      <c r="C12" s="267" t="s">
        <v>291</v>
      </c>
      <c r="D12" s="266"/>
      <c r="E12" s="266"/>
      <c r="F12" s="266"/>
      <c r="G12" s="266"/>
      <c r="H12" s="266"/>
      <c r="I12" s="266"/>
      <c r="J12" s="266"/>
      <c r="N12" s="33"/>
      <c r="O12" s="33"/>
      <c r="P12" s="33"/>
      <c r="T12" s="33"/>
      <c r="U12" s="33"/>
      <c r="V12" s="33"/>
      <c r="AH12" s="13"/>
      <c r="AI12" s="239"/>
      <c r="AJ12" s="239"/>
      <c r="AK12" s="239"/>
      <c r="AL12" s="239"/>
      <c r="AM12" s="239"/>
      <c r="AN12" s="239"/>
      <c r="AO12" s="239"/>
      <c r="AP12" s="239"/>
      <c r="AQ12" s="239"/>
    </row>
    <row r="13" spans="1:56" ht="18.75" customHeight="1" thickBot="1" x14ac:dyDescent="0.25">
      <c r="N13" s="234" t="s">
        <v>195</v>
      </c>
      <c r="O13" s="234"/>
      <c r="P13" s="34" t="str">
        <f>AX28</f>
        <v/>
      </c>
      <c r="T13" s="234" t="s">
        <v>200</v>
      </c>
      <c r="U13" s="234"/>
      <c r="V13" s="34" t="str">
        <f>BA28</f>
        <v/>
      </c>
      <c r="AH13" s="13">
        <v>3</v>
      </c>
      <c r="AI13" s="238" t="s">
        <v>277</v>
      </c>
      <c r="AJ13" s="239"/>
      <c r="AK13" s="239"/>
      <c r="AL13" s="239"/>
      <c r="AM13" s="239"/>
      <c r="AN13" s="239"/>
      <c r="AO13" s="239"/>
      <c r="AP13" s="239"/>
      <c r="AQ13" s="239"/>
      <c r="AU13" s="25" t="s">
        <v>205</v>
      </c>
      <c r="AV13" s="25"/>
      <c r="AW13" s="25"/>
      <c r="BC13" s="244" t="s">
        <v>249</v>
      </c>
      <c r="BD13" s="245"/>
    </row>
    <row r="14" spans="1:56" ht="12.75" customHeight="1" x14ac:dyDescent="0.2">
      <c r="B14" s="40" t="s">
        <v>256</v>
      </c>
      <c r="C14" s="241"/>
      <c r="D14" s="242"/>
      <c r="E14" s="242"/>
      <c r="F14" s="242"/>
      <c r="G14" s="242"/>
      <c r="H14" s="242"/>
      <c r="I14" s="242"/>
      <c r="J14" s="242"/>
      <c r="AH14" s="13"/>
      <c r="AI14" s="239"/>
      <c r="AJ14" s="239"/>
      <c r="AK14" s="239"/>
      <c r="AL14" s="239"/>
      <c r="AM14" s="239"/>
      <c r="AN14" s="239"/>
      <c r="AO14" s="239"/>
      <c r="AP14" s="239"/>
      <c r="AQ14" s="239"/>
      <c r="BA14" s="25" t="s">
        <v>187</v>
      </c>
      <c r="BC14" s="246"/>
      <c r="BD14" s="247"/>
    </row>
    <row r="15" spans="1:56" ht="12.75" customHeight="1" x14ac:dyDescent="0.2">
      <c r="B15" s="40" t="s">
        <v>257</v>
      </c>
      <c r="C15" s="241"/>
      <c r="D15" s="242"/>
      <c r="E15" s="242"/>
      <c r="F15" s="242"/>
      <c r="G15" s="242"/>
      <c r="H15" s="242"/>
      <c r="I15" s="242"/>
      <c r="J15" s="242"/>
      <c r="AH15" s="13"/>
      <c r="AI15" s="239"/>
      <c r="AJ15" s="239"/>
      <c r="AK15" s="239"/>
      <c r="AL15" s="239"/>
      <c r="AM15" s="239"/>
      <c r="AN15" s="239"/>
      <c r="AO15" s="239"/>
      <c r="AP15" s="239"/>
      <c r="AQ15" s="239"/>
      <c r="AT15">
        <v>1</v>
      </c>
      <c r="AU15" s="26" t="s">
        <v>206</v>
      </c>
      <c r="BA15" s="25" t="s">
        <v>192</v>
      </c>
      <c r="BC15" s="21" t="s">
        <v>3</v>
      </c>
      <c r="BD15" s="20" t="str">
        <f>AX28</f>
        <v/>
      </c>
    </row>
    <row r="16" spans="1:56" ht="13.5" thickBot="1" x14ac:dyDescent="0.25">
      <c r="B16" s="40" t="s">
        <v>258</v>
      </c>
      <c r="C16" s="241"/>
      <c r="D16" s="242"/>
      <c r="E16" s="242"/>
      <c r="F16" s="242"/>
      <c r="G16" s="242"/>
      <c r="H16" s="242"/>
      <c r="I16" s="242"/>
      <c r="J16" s="242"/>
      <c r="AH16" s="13">
        <v>4</v>
      </c>
      <c r="AI16" s="238" t="s">
        <v>278</v>
      </c>
      <c r="AJ16" s="239"/>
      <c r="AK16" s="239"/>
      <c r="AL16" s="239"/>
      <c r="AM16" s="239"/>
      <c r="AN16" s="239"/>
      <c r="AO16" s="239"/>
      <c r="AP16" s="239"/>
      <c r="AQ16" s="239"/>
      <c r="AT16">
        <v>2</v>
      </c>
      <c r="AU16" s="26" t="s">
        <v>207</v>
      </c>
      <c r="BA16" s="25" t="s">
        <v>188</v>
      </c>
      <c r="BC16" s="21" t="s">
        <v>236</v>
      </c>
      <c r="BD16" s="20" t="str">
        <f>AX33</f>
        <v/>
      </c>
    </row>
    <row r="17" spans="2:56" ht="16.5" thickBot="1" x14ac:dyDescent="0.25">
      <c r="B17" s="40" t="s">
        <v>259</v>
      </c>
      <c r="C17" s="242"/>
      <c r="D17" s="242"/>
      <c r="E17" s="242"/>
      <c r="F17" s="242"/>
      <c r="G17" s="242"/>
      <c r="H17" s="242"/>
      <c r="I17" s="242"/>
      <c r="J17" s="242"/>
      <c r="M17" s="235" t="s">
        <v>191</v>
      </c>
      <c r="N17" s="235"/>
      <c r="O17" s="171"/>
      <c r="U17" s="235" t="s">
        <v>191</v>
      </c>
      <c r="V17" s="235"/>
      <c r="W17" s="171"/>
      <c r="AH17" s="13"/>
      <c r="AI17" s="239"/>
      <c r="AJ17" s="239"/>
      <c r="AK17" s="239"/>
      <c r="AL17" s="239"/>
      <c r="AM17" s="239"/>
      <c r="AN17" s="239"/>
      <c r="AO17" s="239"/>
      <c r="AP17" s="239"/>
      <c r="AQ17" s="239"/>
      <c r="AT17">
        <v>3</v>
      </c>
      <c r="AU17" s="26" t="s">
        <v>208</v>
      </c>
      <c r="BC17" s="21" t="s">
        <v>237</v>
      </c>
      <c r="BD17" s="20" t="str">
        <f>AX38</f>
        <v/>
      </c>
    </row>
    <row r="18" spans="2:56" x14ac:dyDescent="0.2">
      <c r="B18" s="40" t="s">
        <v>260</v>
      </c>
      <c r="C18" s="242"/>
      <c r="D18" s="242"/>
      <c r="E18" s="242"/>
      <c r="F18" s="242"/>
      <c r="G18" s="242"/>
      <c r="H18" s="242"/>
      <c r="I18" s="242"/>
      <c r="J18" s="242"/>
      <c r="M18" s="23" t="s">
        <v>192</v>
      </c>
      <c r="N18" s="23" t="s">
        <v>193</v>
      </c>
      <c r="O18" s="23" t="s">
        <v>194</v>
      </c>
      <c r="U18" s="23" t="s">
        <v>192</v>
      </c>
      <c r="V18" s="23" t="s">
        <v>193</v>
      </c>
      <c r="W18" s="23" t="s">
        <v>194</v>
      </c>
      <c r="AH18" s="13"/>
      <c r="AI18" s="239"/>
      <c r="AJ18" s="239"/>
      <c r="AK18" s="239"/>
      <c r="AL18" s="239"/>
      <c r="AM18" s="239"/>
      <c r="AN18" s="239"/>
      <c r="AO18" s="239"/>
      <c r="AP18" s="239"/>
      <c r="AQ18" s="239"/>
      <c r="AT18">
        <v>4</v>
      </c>
      <c r="AU18" s="26" t="s">
        <v>209</v>
      </c>
      <c r="BC18" s="21" t="s">
        <v>238</v>
      </c>
      <c r="BD18" s="20" t="str">
        <f>AX43</f>
        <v/>
      </c>
    </row>
    <row r="19" spans="2:56" ht="16.5" thickBot="1" x14ac:dyDescent="0.25">
      <c r="B19" s="40" t="s">
        <v>261</v>
      </c>
      <c r="C19" s="242"/>
      <c r="D19" s="242"/>
      <c r="E19" s="242"/>
      <c r="F19" s="242"/>
      <c r="G19" s="242"/>
      <c r="H19" s="242"/>
      <c r="I19" s="242"/>
      <c r="J19" s="242"/>
      <c r="M19" s="33"/>
      <c r="N19" s="33"/>
      <c r="O19" s="33"/>
      <c r="U19" s="33"/>
      <c r="V19" s="33"/>
      <c r="W19" s="33"/>
      <c r="AH19" s="13">
        <v>5</v>
      </c>
      <c r="AI19" s="238" t="s">
        <v>279</v>
      </c>
      <c r="AJ19" s="239"/>
      <c r="AK19" s="239"/>
      <c r="AL19" s="239"/>
      <c r="AM19" s="239"/>
      <c r="AN19" s="239"/>
      <c r="AO19" s="239"/>
      <c r="AP19" s="239"/>
      <c r="AQ19" s="239"/>
      <c r="AT19">
        <v>5</v>
      </c>
      <c r="AU19" s="26" t="s">
        <v>210</v>
      </c>
      <c r="BC19" s="21" t="s">
        <v>239</v>
      </c>
      <c r="BD19" s="20" t="str">
        <f>AX48</f>
        <v/>
      </c>
    </row>
    <row r="20" spans="2:56" ht="18.75" thickBot="1" x14ac:dyDescent="0.25">
      <c r="B20" s="40" t="s">
        <v>262</v>
      </c>
      <c r="C20" s="242"/>
      <c r="D20" s="242"/>
      <c r="E20" s="242"/>
      <c r="F20" s="242"/>
      <c r="G20" s="242"/>
      <c r="H20" s="242"/>
      <c r="I20" s="242"/>
      <c r="J20" s="242"/>
      <c r="M20" s="234" t="s">
        <v>196</v>
      </c>
      <c r="N20" s="234"/>
      <c r="O20" s="34" t="str">
        <f>AX33</f>
        <v/>
      </c>
      <c r="U20" s="234" t="s">
        <v>201</v>
      </c>
      <c r="V20" s="234"/>
      <c r="W20" s="34" t="str">
        <f>BA33</f>
        <v/>
      </c>
      <c r="AH20" s="13"/>
      <c r="AI20" s="239"/>
      <c r="AJ20" s="239"/>
      <c r="AK20" s="239"/>
      <c r="AL20" s="239"/>
      <c r="AM20" s="239"/>
      <c r="AN20" s="239"/>
      <c r="AO20" s="239"/>
      <c r="AP20" s="239"/>
      <c r="AQ20" s="239"/>
      <c r="AT20">
        <v>6</v>
      </c>
      <c r="AU20" s="26" t="s">
        <v>211</v>
      </c>
      <c r="BC20" s="21" t="s">
        <v>4</v>
      </c>
      <c r="BD20" s="20" t="str">
        <f>BA28</f>
        <v/>
      </c>
    </row>
    <row r="21" spans="2:56" x14ac:dyDescent="0.2">
      <c r="B21" s="40" t="s">
        <v>263</v>
      </c>
      <c r="C21" s="242"/>
      <c r="D21" s="242"/>
      <c r="E21" s="242"/>
      <c r="F21" s="242"/>
      <c r="G21" s="242"/>
      <c r="H21" s="242"/>
      <c r="I21" s="242"/>
      <c r="J21" s="242"/>
      <c r="AH21" s="13"/>
      <c r="AI21" s="239"/>
      <c r="AJ21" s="239"/>
      <c r="AK21" s="239"/>
      <c r="AL21" s="239"/>
      <c r="AM21" s="239"/>
      <c r="AN21" s="239"/>
      <c r="AO21" s="239"/>
      <c r="AP21" s="239"/>
      <c r="AQ21" s="239"/>
      <c r="AT21">
        <v>7</v>
      </c>
      <c r="AU21" s="26" t="s">
        <v>212</v>
      </c>
      <c r="BC21" s="21" t="s">
        <v>241</v>
      </c>
      <c r="BD21" s="20" t="str">
        <f>BA33</f>
        <v/>
      </c>
    </row>
    <row r="22" spans="2:56" x14ac:dyDescent="0.2">
      <c r="B22" s="40" t="s">
        <v>264</v>
      </c>
      <c r="C22" s="242"/>
      <c r="D22" s="242"/>
      <c r="E22" s="242"/>
      <c r="F22" s="242"/>
      <c r="G22" s="242"/>
      <c r="H22" s="242"/>
      <c r="I22" s="242"/>
      <c r="J22" s="242"/>
      <c r="AH22" s="13">
        <v>6</v>
      </c>
      <c r="AI22" s="238" t="s">
        <v>280</v>
      </c>
      <c r="AJ22" s="239"/>
      <c r="AK22" s="239"/>
      <c r="AL22" s="239"/>
      <c r="AM22" s="239"/>
      <c r="AN22" s="239"/>
      <c r="AO22" s="239"/>
      <c r="AP22" s="239"/>
      <c r="AQ22" s="239"/>
      <c r="AT22">
        <v>8</v>
      </c>
      <c r="AU22" s="26" t="s">
        <v>213</v>
      </c>
      <c r="BC22" s="21" t="s">
        <v>242</v>
      </c>
      <c r="BD22" s="20" t="str">
        <f>BA38</f>
        <v/>
      </c>
    </row>
    <row r="23" spans="2:56" ht="13.5" thickBot="1" x14ac:dyDescent="0.25">
      <c r="B23" s="40" t="s">
        <v>265</v>
      </c>
      <c r="C23" s="242"/>
      <c r="D23" s="242"/>
      <c r="E23" s="242"/>
      <c r="F23" s="242"/>
      <c r="G23" s="242"/>
      <c r="H23" s="242"/>
      <c r="I23" s="242"/>
      <c r="J23" s="242"/>
      <c r="AH23" s="13"/>
      <c r="AI23" s="239"/>
      <c r="AJ23" s="239"/>
      <c r="AK23" s="239"/>
      <c r="AL23" s="239"/>
      <c r="AM23" s="239"/>
      <c r="AN23" s="239"/>
      <c r="AO23" s="239"/>
      <c r="AP23" s="239"/>
      <c r="AQ23" s="239"/>
      <c r="AT23">
        <v>9</v>
      </c>
      <c r="AU23" s="26" t="s">
        <v>214</v>
      </c>
      <c r="BC23" s="21" t="s">
        <v>243</v>
      </c>
      <c r="BD23" s="20" t="str">
        <f>BA43</f>
        <v/>
      </c>
    </row>
    <row r="24" spans="2:56" ht="16.5" thickBot="1" x14ac:dyDescent="0.25">
      <c r="B24" s="40" t="s">
        <v>266</v>
      </c>
      <c r="C24" s="242"/>
      <c r="D24" s="242"/>
      <c r="E24" s="242"/>
      <c r="F24" s="242"/>
      <c r="G24" s="242"/>
      <c r="H24" s="242"/>
      <c r="I24" s="242"/>
      <c r="J24" s="242"/>
      <c r="M24" s="235" t="s">
        <v>191</v>
      </c>
      <c r="N24" s="235"/>
      <c r="O24" s="171"/>
      <c r="U24" s="235" t="s">
        <v>191</v>
      </c>
      <c r="V24" s="235"/>
      <c r="W24" s="171"/>
      <c r="AH24" s="13"/>
      <c r="AI24" s="239"/>
      <c r="AJ24" s="239"/>
      <c r="AK24" s="239"/>
      <c r="AL24" s="239"/>
      <c r="AM24" s="239"/>
      <c r="AN24" s="239"/>
      <c r="AO24" s="239"/>
      <c r="AP24" s="239"/>
      <c r="AQ24" s="239"/>
      <c r="AT24">
        <v>10</v>
      </c>
      <c r="AU24" s="26" t="s">
        <v>215</v>
      </c>
      <c r="BC24" s="21" t="s">
        <v>244</v>
      </c>
      <c r="BD24" s="20" t="str">
        <f>BA48</f>
        <v/>
      </c>
    </row>
    <row r="25" spans="2:56" x14ac:dyDescent="0.2">
      <c r="B25" s="40" t="s">
        <v>267</v>
      </c>
      <c r="C25" s="242"/>
      <c r="D25" s="242"/>
      <c r="E25" s="242"/>
      <c r="F25" s="242"/>
      <c r="G25" s="242"/>
      <c r="H25" s="242"/>
      <c r="I25" s="242"/>
      <c r="J25" s="242"/>
      <c r="M25" s="23" t="s">
        <v>192</v>
      </c>
      <c r="N25" s="23" t="s">
        <v>193</v>
      </c>
      <c r="O25" s="23" t="s">
        <v>194</v>
      </c>
      <c r="U25" s="23" t="s">
        <v>192</v>
      </c>
      <c r="V25" s="23" t="s">
        <v>193</v>
      </c>
      <c r="W25" s="23" t="s">
        <v>194</v>
      </c>
      <c r="AH25" s="13">
        <v>7</v>
      </c>
      <c r="AI25" s="238" t="s">
        <v>281</v>
      </c>
      <c r="AJ25" s="239"/>
      <c r="AK25" s="239"/>
      <c r="AL25" s="239"/>
      <c r="AM25" s="239"/>
      <c r="AN25" s="239"/>
      <c r="AO25" s="239"/>
      <c r="AP25" s="239"/>
      <c r="AQ25" s="239"/>
      <c r="AT25">
        <v>11</v>
      </c>
      <c r="AU25" s="27" t="s">
        <v>216</v>
      </c>
      <c r="AW25" s="236" t="s">
        <v>235</v>
      </c>
      <c r="AX25" s="237"/>
      <c r="AZ25" s="236" t="s">
        <v>240</v>
      </c>
      <c r="BA25" s="237"/>
    </row>
    <row r="26" spans="2:56" ht="16.5" thickBot="1" x14ac:dyDescent="0.25">
      <c r="B26" s="40" t="s">
        <v>268</v>
      </c>
      <c r="C26" s="242"/>
      <c r="D26" s="242"/>
      <c r="E26" s="242"/>
      <c r="F26" s="242"/>
      <c r="G26" s="242"/>
      <c r="H26" s="242"/>
      <c r="I26" s="242"/>
      <c r="J26" s="242"/>
      <c r="M26" s="33"/>
      <c r="N26" s="33"/>
      <c r="O26" s="33"/>
      <c r="U26" s="33"/>
      <c r="V26" s="33"/>
      <c r="W26" s="33"/>
      <c r="AH26" s="13"/>
      <c r="AI26" s="239"/>
      <c r="AJ26" s="239"/>
      <c r="AK26" s="239"/>
      <c r="AL26" s="239"/>
      <c r="AM26" s="239"/>
      <c r="AN26" s="239"/>
      <c r="AO26" s="239"/>
      <c r="AP26" s="239"/>
      <c r="AQ26" s="239"/>
      <c r="AT26">
        <v>12</v>
      </c>
      <c r="AU26" s="27" t="s">
        <v>217</v>
      </c>
      <c r="AW26" s="29" t="s">
        <v>234</v>
      </c>
      <c r="AX26" s="30" t="str">
        <f>CONCATENATE(N12,O12,P12)</f>
        <v/>
      </c>
      <c r="AZ26" s="29" t="s">
        <v>234</v>
      </c>
      <c r="BA26" s="30" t="str">
        <f>CONCATENATE(T12,U12,V12)</f>
        <v/>
      </c>
    </row>
    <row r="27" spans="2:56" ht="18.75" thickBot="1" x14ac:dyDescent="0.25">
      <c r="B27" s="40" t="s">
        <v>269</v>
      </c>
      <c r="C27" s="242"/>
      <c r="D27" s="242"/>
      <c r="E27" s="242"/>
      <c r="F27" s="242"/>
      <c r="G27" s="242"/>
      <c r="H27" s="242"/>
      <c r="I27" s="242"/>
      <c r="J27" s="242"/>
      <c r="M27" s="234" t="s">
        <v>197</v>
      </c>
      <c r="N27" s="234"/>
      <c r="O27" s="34" t="str">
        <f>AX38</f>
        <v/>
      </c>
      <c r="U27" s="234" t="s">
        <v>202</v>
      </c>
      <c r="V27" s="234"/>
      <c r="W27" s="34" t="str">
        <f>BA38</f>
        <v/>
      </c>
      <c r="AH27" s="13"/>
      <c r="AI27" s="239"/>
      <c r="AJ27" s="239"/>
      <c r="AK27" s="239"/>
      <c r="AL27" s="239"/>
      <c r="AM27" s="239"/>
      <c r="AN27" s="239"/>
      <c r="AO27" s="239"/>
      <c r="AP27" s="239"/>
      <c r="AQ27" s="239"/>
      <c r="AR27" s="24"/>
      <c r="AT27">
        <v>13</v>
      </c>
      <c r="AU27" s="27" t="s">
        <v>218</v>
      </c>
      <c r="AW27" s="29" t="s">
        <v>233</v>
      </c>
      <c r="AX27" s="30" t="str">
        <f>IF(OR(N12="",O12="",P12=""),"",MATCH(AX26,AU15:AU41,0))</f>
        <v/>
      </c>
      <c r="AZ27" s="29" t="s">
        <v>233</v>
      </c>
      <c r="BA27" s="30" t="str">
        <f>IF(OR(T12="",U12="",V12=""),"",MATCH(BA26,AU15:AU41,0))</f>
        <v/>
      </c>
      <c r="BC27" s="22" t="s">
        <v>251</v>
      </c>
      <c r="BD27" s="22">
        <f>(COUNTIF(BD15:BD24, "L"))*1 + (COUNTIF(BD15:BD24, "M"))*2 + (COUNTIF(BD15:BD24, "H"))*4</f>
        <v>0</v>
      </c>
    </row>
    <row r="28" spans="2:56" x14ac:dyDescent="0.2">
      <c r="B28" s="40" t="s">
        <v>270</v>
      </c>
      <c r="C28" s="241"/>
      <c r="D28" s="242"/>
      <c r="E28" s="242"/>
      <c r="F28" s="242"/>
      <c r="G28" s="242"/>
      <c r="H28" s="242"/>
      <c r="I28" s="242"/>
      <c r="J28" s="242"/>
      <c r="AH28" s="13">
        <v>8</v>
      </c>
      <c r="AI28" s="238" t="s">
        <v>282</v>
      </c>
      <c r="AJ28" s="239"/>
      <c r="AK28" s="239"/>
      <c r="AL28" s="239"/>
      <c r="AM28" s="239"/>
      <c r="AN28" s="239"/>
      <c r="AO28" s="239"/>
      <c r="AP28" s="239"/>
      <c r="AQ28" s="239"/>
      <c r="AT28">
        <v>14</v>
      </c>
      <c r="AU28" s="27" t="s">
        <v>219</v>
      </c>
      <c r="AW28" s="31" t="s">
        <v>29</v>
      </c>
      <c r="AX28" s="32" t="str">
        <f>IF(AX27="","",IF(AND(AX27&gt;=1,AX27&lt;=10), "H", IF(AND(AX27&gt;=11,AX27&lt;=17),"M",IF(AND(AX27&gt;=18,AX27&lt;=27),"L", "ERROR"))))</f>
        <v/>
      </c>
      <c r="AZ28" s="31" t="s">
        <v>29</v>
      </c>
      <c r="BA28" s="32" t="str">
        <f>IF(BA27="","",IF(AND(BA27&gt;=1,BA27&lt;=10), "H", IF(AND(BA27&gt;=11,BA27&lt;=17),"M",IF(AND(BA27&gt;=18,BA27&lt;=27),"L", "ERROR"))))</f>
        <v/>
      </c>
    </row>
    <row r="29" spans="2:56" x14ac:dyDescent="0.2">
      <c r="B29" s="24"/>
      <c r="AH29" s="13"/>
      <c r="AI29" s="239"/>
      <c r="AJ29" s="239"/>
      <c r="AK29" s="239"/>
      <c r="AL29" s="239"/>
      <c r="AM29" s="239"/>
      <c r="AN29" s="239"/>
      <c r="AO29" s="239"/>
      <c r="AP29" s="239"/>
      <c r="AQ29" s="239"/>
      <c r="AT29">
        <v>15</v>
      </c>
      <c r="AU29" s="27" t="s">
        <v>220</v>
      </c>
    </row>
    <row r="30" spans="2:56" ht="13.5" thickBot="1" x14ac:dyDescent="0.25">
      <c r="AH30" s="13"/>
      <c r="AI30" s="239"/>
      <c r="AJ30" s="239"/>
      <c r="AK30" s="239"/>
      <c r="AL30" s="239"/>
      <c r="AM30" s="239"/>
      <c r="AN30" s="239"/>
      <c r="AO30" s="239"/>
      <c r="AP30" s="239"/>
      <c r="AQ30" s="239"/>
      <c r="AT30">
        <v>16</v>
      </c>
      <c r="AU30" s="27" t="s">
        <v>221</v>
      </c>
      <c r="AW30" s="236" t="s">
        <v>236</v>
      </c>
      <c r="AX30" s="237"/>
      <c r="AZ30" s="236" t="s">
        <v>241</v>
      </c>
      <c r="BA30" s="237"/>
    </row>
    <row r="31" spans="2:56" ht="16.5" thickBot="1" x14ac:dyDescent="0.25">
      <c r="M31" s="235" t="s">
        <v>191</v>
      </c>
      <c r="N31" s="235"/>
      <c r="O31" s="171"/>
      <c r="U31" s="235" t="s">
        <v>191</v>
      </c>
      <c r="V31" s="235"/>
      <c r="W31" s="171"/>
      <c r="AH31" s="13">
        <v>9</v>
      </c>
      <c r="AI31" s="238" t="s">
        <v>283</v>
      </c>
      <c r="AJ31" s="239"/>
      <c r="AK31" s="239"/>
      <c r="AL31" s="239"/>
      <c r="AM31" s="239"/>
      <c r="AN31" s="239"/>
      <c r="AO31" s="239"/>
      <c r="AP31" s="239"/>
      <c r="AQ31" s="239"/>
      <c r="AT31">
        <v>17</v>
      </c>
      <c r="AU31" s="27" t="s">
        <v>222</v>
      </c>
      <c r="AW31" s="29" t="s">
        <v>234</v>
      </c>
      <c r="AX31" s="30" t="str">
        <f>CONCATENATE(M19,N19,O19)</f>
        <v/>
      </c>
      <c r="AZ31" s="29" t="s">
        <v>234</v>
      </c>
      <c r="BA31" s="30" t="str">
        <f>CONCATENATE(U19,V19,W19)</f>
        <v/>
      </c>
    </row>
    <row r="32" spans="2:56" ht="13.5" thickBot="1" x14ac:dyDescent="0.25">
      <c r="M32" s="23" t="s">
        <v>192</v>
      </c>
      <c r="N32" s="23" t="s">
        <v>193</v>
      </c>
      <c r="O32" s="23" t="s">
        <v>194</v>
      </c>
      <c r="U32" s="23" t="s">
        <v>192</v>
      </c>
      <c r="V32" s="23" t="s">
        <v>193</v>
      </c>
      <c r="W32" s="23" t="s">
        <v>194</v>
      </c>
      <c r="AH32" s="13"/>
      <c r="AI32" s="239"/>
      <c r="AJ32" s="239"/>
      <c r="AK32" s="239"/>
      <c r="AL32" s="239"/>
      <c r="AM32" s="239"/>
      <c r="AN32" s="239"/>
      <c r="AO32" s="239"/>
      <c r="AP32" s="239"/>
      <c r="AQ32" s="239"/>
      <c r="AT32">
        <v>18</v>
      </c>
      <c r="AU32" s="28" t="s">
        <v>223</v>
      </c>
      <c r="AW32" s="29" t="s">
        <v>233</v>
      </c>
      <c r="AX32" s="30" t="str">
        <f>IF(OR(M19="",N19="",O19=""),"",MATCH(AX31,AU15:AU41,0))</f>
        <v/>
      </c>
      <c r="AZ32" s="29" t="s">
        <v>233</v>
      </c>
      <c r="BA32" s="30" t="str">
        <f>IF(OR(U19="",V19="",W19=""),"",MATCH(BA31,AU15:AU41,0))</f>
        <v/>
      </c>
    </row>
    <row r="33" spans="4:53" ht="16.5" thickBot="1" x14ac:dyDescent="0.25">
      <c r="D33" s="269" t="s">
        <v>42</v>
      </c>
      <c r="E33" s="270"/>
      <c r="F33" s="270"/>
      <c r="G33" s="270"/>
      <c r="H33" s="270"/>
      <c r="I33" s="271"/>
      <c r="M33" s="33"/>
      <c r="N33" s="33"/>
      <c r="O33" s="33"/>
      <c r="U33" s="33"/>
      <c r="V33" s="33"/>
      <c r="W33" s="33"/>
      <c r="AH33" s="13"/>
      <c r="AI33" s="239"/>
      <c r="AJ33" s="239"/>
      <c r="AK33" s="239"/>
      <c r="AL33" s="239"/>
      <c r="AM33" s="239"/>
      <c r="AN33" s="239"/>
      <c r="AO33" s="239"/>
      <c r="AP33" s="239"/>
      <c r="AQ33" s="239"/>
      <c r="AT33">
        <v>19</v>
      </c>
      <c r="AU33" s="28" t="s">
        <v>224</v>
      </c>
      <c r="AW33" s="31" t="s">
        <v>29</v>
      </c>
      <c r="AX33" s="32" t="str">
        <f>IF(AX32="","",IF(AND(AX32&gt;=1,AX32&lt;=10), "H", IF(AND(AX32&gt;=11,AX32&lt;=17),"M",IF(AND(AX32&gt;=18,AX32&lt;=27),"L", "ERROR"))))</f>
        <v/>
      </c>
      <c r="AZ33" s="31" t="s">
        <v>29</v>
      </c>
      <c r="BA33" s="32" t="str">
        <f>IF(BA32="","",IF(AND(BA32&gt;=1,BA32&lt;=10), "H", IF(AND(BA32&gt;=11,BA32&lt;=17),"M",IF(AND(BA32&gt;=18,BA32&lt;=27),"L", "ERROR"))))</f>
        <v/>
      </c>
    </row>
    <row r="34" spans="4:53" ht="18.75" thickBot="1" x14ac:dyDescent="0.25">
      <c r="D34" s="272"/>
      <c r="E34" s="273"/>
      <c r="F34" s="273"/>
      <c r="G34" s="273"/>
      <c r="H34" s="273"/>
      <c r="I34" s="274"/>
      <c r="M34" s="234" t="s">
        <v>198</v>
      </c>
      <c r="N34" s="234"/>
      <c r="O34" s="34" t="str">
        <f>AX43</f>
        <v/>
      </c>
      <c r="U34" s="234" t="s">
        <v>204</v>
      </c>
      <c r="V34" s="234"/>
      <c r="W34" s="34" t="str">
        <f>BA43</f>
        <v/>
      </c>
      <c r="AH34" s="13">
        <v>10</v>
      </c>
      <c r="AI34" s="238" t="s">
        <v>284</v>
      </c>
      <c r="AJ34" s="239"/>
      <c r="AK34" s="239"/>
      <c r="AL34" s="239"/>
      <c r="AM34" s="239"/>
      <c r="AN34" s="239"/>
      <c r="AO34" s="239"/>
      <c r="AP34" s="239"/>
      <c r="AQ34" s="239"/>
      <c r="AT34">
        <v>20</v>
      </c>
      <c r="AU34" s="28" t="s">
        <v>225</v>
      </c>
    </row>
    <row r="35" spans="4:53" ht="13.5" thickBot="1" x14ac:dyDescent="0.25">
      <c r="D35" s="275"/>
      <c r="E35" s="276"/>
      <c r="F35" s="276"/>
      <c r="G35" s="276"/>
      <c r="H35" s="276"/>
      <c r="I35" s="277"/>
      <c r="AH35" s="13"/>
      <c r="AI35" s="239"/>
      <c r="AJ35" s="239"/>
      <c r="AK35" s="239"/>
      <c r="AL35" s="239"/>
      <c r="AM35" s="239"/>
      <c r="AN35" s="239"/>
      <c r="AO35" s="239"/>
      <c r="AP35" s="239"/>
      <c r="AQ35" s="239"/>
      <c r="AT35">
        <v>21</v>
      </c>
      <c r="AU35" s="28" t="s">
        <v>226</v>
      </c>
      <c r="AW35" s="236" t="s">
        <v>237</v>
      </c>
      <c r="AX35" s="237"/>
      <c r="AZ35" s="236" t="s">
        <v>242</v>
      </c>
      <c r="BA35" s="237"/>
    </row>
    <row r="36" spans="4:53" x14ac:dyDescent="0.2">
      <c r="D36" s="278" t="s">
        <v>271</v>
      </c>
      <c r="E36" s="279"/>
      <c r="F36" s="282" t="s">
        <v>250</v>
      </c>
      <c r="G36" s="283"/>
      <c r="H36" s="286" t="s">
        <v>272</v>
      </c>
      <c r="I36" s="287"/>
      <c r="AH36" s="13"/>
      <c r="AI36" s="239"/>
      <c r="AJ36" s="239"/>
      <c r="AK36" s="239"/>
      <c r="AL36" s="239"/>
      <c r="AM36" s="239"/>
      <c r="AN36" s="239"/>
      <c r="AO36" s="239"/>
      <c r="AP36" s="239"/>
      <c r="AQ36" s="239"/>
      <c r="AT36">
        <v>22</v>
      </c>
      <c r="AU36" s="28" t="s">
        <v>227</v>
      </c>
      <c r="AW36" s="29" t="s">
        <v>234</v>
      </c>
      <c r="AX36" s="30" t="str">
        <f>CONCATENATE(M26,N26,O26)</f>
        <v/>
      </c>
      <c r="AZ36" s="29" t="s">
        <v>234</v>
      </c>
      <c r="BA36" s="30" t="str">
        <f>CONCATENATE(U26,V26,W26)</f>
        <v/>
      </c>
    </row>
    <row r="37" spans="4:53" ht="13.5" thickBot="1" x14ac:dyDescent="0.25">
      <c r="D37" s="280"/>
      <c r="E37" s="281"/>
      <c r="F37" s="284"/>
      <c r="G37" s="285"/>
      <c r="H37" s="288"/>
      <c r="I37" s="289"/>
      <c r="AI37" s="239"/>
      <c r="AJ37" s="239"/>
      <c r="AK37" s="239"/>
      <c r="AL37" s="239"/>
      <c r="AM37" s="239"/>
      <c r="AN37" s="239"/>
      <c r="AO37" s="239"/>
      <c r="AP37" s="239"/>
      <c r="AQ37" s="239"/>
      <c r="AT37">
        <v>23</v>
      </c>
      <c r="AU37" s="28" t="s">
        <v>228</v>
      </c>
      <c r="AW37" s="29" t="s">
        <v>233</v>
      </c>
      <c r="AX37" s="30" t="str">
        <f>IF(OR(M26="",N26="",O26=""),"",MATCH(AX36,AU15:AU41,0))</f>
        <v/>
      </c>
      <c r="AZ37" s="29" t="s">
        <v>233</v>
      </c>
      <c r="BA37" s="30" t="str">
        <f>IF(OR(U26="",V26="",W26=""),"",MATCH(BA36,AU15:AU41,0))</f>
        <v/>
      </c>
    </row>
    <row r="38" spans="4:53" ht="16.5" thickBot="1" x14ac:dyDescent="0.25">
      <c r="D38" s="251" t="s">
        <v>274</v>
      </c>
      <c r="E38" s="253"/>
      <c r="F38" s="251" t="s">
        <v>273</v>
      </c>
      <c r="G38" s="253"/>
      <c r="H38" s="251" t="s">
        <v>275</v>
      </c>
      <c r="I38" s="253"/>
      <c r="M38" s="235" t="s">
        <v>191</v>
      </c>
      <c r="N38" s="235"/>
      <c r="O38" s="171"/>
      <c r="U38" s="235" t="s">
        <v>191</v>
      </c>
      <c r="V38" s="235"/>
      <c r="W38" s="171"/>
      <c r="AI38" s="239"/>
      <c r="AJ38" s="239"/>
      <c r="AK38" s="239"/>
      <c r="AL38" s="239"/>
      <c r="AM38" s="239"/>
      <c r="AN38" s="239"/>
      <c r="AO38" s="239"/>
      <c r="AP38" s="239"/>
      <c r="AQ38" s="239"/>
      <c r="AT38">
        <v>24</v>
      </c>
      <c r="AU38" s="28" t="s">
        <v>229</v>
      </c>
      <c r="AW38" s="31" t="s">
        <v>29</v>
      </c>
      <c r="AX38" s="32" t="str">
        <f>IF(AX37="","",IF(AND(AX37&gt;=1,AX37&lt;=10), "H", IF(AND(AX37&gt;=11,AX37&lt;=17),"M",IF(AND(AX37&gt;=18,AX37&lt;=27),"L", "ERROR"))))</f>
        <v/>
      </c>
      <c r="AZ38" s="31" t="s">
        <v>29</v>
      </c>
      <c r="BA38" s="32" t="str">
        <f>IF(BA37="","",IF(AND(BA37&gt;=1,BA37&lt;=10), "H", IF(AND(BA37&gt;=11,BA37&lt;=17),"M",IF(AND(BA37&gt;=18,BA37&lt;=27),"L", "ERROR"))))</f>
        <v/>
      </c>
    </row>
    <row r="39" spans="4:53" ht="13.5" thickBot="1" x14ac:dyDescent="0.25">
      <c r="D39" s="257"/>
      <c r="E39" s="259"/>
      <c r="F39" s="257"/>
      <c r="G39" s="259"/>
      <c r="H39" s="257"/>
      <c r="I39" s="259"/>
      <c r="M39" s="23" t="s">
        <v>192</v>
      </c>
      <c r="N39" s="23" t="s">
        <v>193</v>
      </c>
      <c r="O39" s="23" t="s">
        <v>194</v>
      </c>
      <c r="U39" s="23" t="s">
        <v>192</v>
      </c>
      <c r="V39" s="23" t="s">
        <v>193</v>
      </c>
      <c r="W39" s="23" t="s">
        <v>194</v>
      </c>
      <c r="AI39" s="239"/>
      <c r="AJ39" s="239"/>
      <c r="AK39" s="239"/>
      <c r="AL39" s="239"/>
      <c r="AM39" s="239"/>
      <c r="AN39" s="239"/>
      <c r="AO39" s="239"/>
      <c r="AP39" s="239"/>
      <c r="AQ39" s="239"/>
      <c r="AT39">
        <v>25</v>
      </c>
      <c r="AU39" s="28" t="s">
        <v>230</v>
      </c>
    </row>
    <row r="40" spans="4:53" ht="16.5" thickBot="1" x14ac:dyDescent="0.25">
      <c r="D40" s="251" t="s">
        <v>248</v>
      </c>
      <c r="E40" s="252"/>
      <c r="F40" s="252"/>
      <c r="G40" s="253"/>
      <c r="H40" s="260" t="str">
        <f>W47</f>
        <v/>
      </c>
      <c r="I40" s="261"/>
      <c r="M40" s="33"/>
      <c r="N40" s="33"/>
      <c r="O40" s="33"/>
      <c r="U40" s="33"/>
      <c r="V40" s="33"/>
      <c r="W40" s="33"/>
      <c r="AT40">
        <v>26</v>
      </c>
      <c r="AU40" s="28" t="s">
        <v>231</v>
      </c>
      <c r="AW40" s="236" t="s">
        <v>238</v>
      </c>
      <c r="AX40" s="237"/>
      <c r="AZ40" s="236" t="s">
        <v>243</v>
      </c>
      <c r="BA40" s="237"/>
    </row>
    <row r="41" spans="4:53" ht="18.75" thickBot="1" x14ac:dyDescent="0.25">
      <c r="D41" s="254"/>
      <c r="E41" s="255"/>
      <c r="F41" s="255"/>
      <c r="G41" s="256"/>
      <c r="H41" s="262"/>
      <c r="I41" s="263"/>
      <c r="M41" s="234" t="s">
        <v>199</v>
      </c>
      <c r="N41" s="234"/>
      <c r="O41" s="34" t="str">
        <f>AX48</f>
        <v/>
      </c>
      <c r="U41" s="234" t="s">
        <v>203</v>
      </c>
      <c r="V41" s="234"/>
      <c r="W41" s="34" t="str">
        <f>BA48</f>
        <v/>
      </c>
      <c r="AT41">
        <v>27</v>
      </c>
      <c r="AU41" s="28" t="s">
        <v>232</v>
      </c>
      <c r="AW41" s="29" t="s">
        <v>234</v>
      </c>
      <c r="AX41" s="30" t="str">
        <f>CONCATENATE(M33,N33,O33)</f>
        <v/>
      </c>
      <c r="AZ41" s="29" t="s">
        <v>234</v>
      </c>
      <c r="BA41" s="30" t="str">
        <f>CONCATENATE(U33,V33,W33)</f>
        <v/>
      </c>
    </row>
    <row r="42" spans="4:53" ht="13.5" thickBot="1" x14ac:dyDescent="0.25">
      <c r="D42" s="257"/>
      <c r="E42" s="258"/>
      <c r="F42" s="258"/>
      <c r="G42" s="259"/>
      <c r="H42" s="264"/>
      <c r="I42" s="265"/>
      <c r="AW42" s="29" t="s">
        <v>233</v>
      </c>
      <c r="AX42" s="30" t="str">
        <f>IF(OR(M33="",N33="",O33=""),"",MATCH(AX41,AU15:AU41,0))</f>
        <v/>
      </c>
      <c r="AZ42" s="29" t="s">
        <v>233</v>
      </c>
      <c r="BA42" s="30" t="str">
        <f>IF(OR(U33="",V33="",W33=""),"",MATCH(BA41,AU15:AU41,0))</f>
        <v/>
      </c>
    </row>
    <row r="43" spans="4:53" ht="13.5" thickBot="1" x14ac:dyDescent="0.25">
      <c r="D43" s="251" t="s">
        <v>45</v>
      </c>
      <c r="E43" s="252"/>
      <c r="F43" s="252"/>
      <c r="G43" s="253"/>
      <c r="H43" s="260" t="str">
        <f>W49</f>
        <v/>
      </c>
      <c r="I43" s="261"/>
      <c r="AW43" s="31" t="s">
        <v>29</v>
      </c>
      <c r="AX43" s="32" t="str">
        <f>IF(AX42="","",IF(AND(AX42&gt;=1,AX42&lt;=10), "H", IF(AND(AX42&gt;=11,AX42&lt;=17),"M",IF(AND(AX42&gt;=18,AX42&lt;=27),"L", "ERROR"))))</f>
        <v/>
      </c>
      <c r="AZ43" s="31" t="s">
        <v>29</v>
      </c>
      <c r="BA43" s="32" t="str">
        <f>IF(BA42="","",IF(AND(BA42&gt;=1,BA42&lt;=10), "H", IF(AND(BA42&gt;=11,BA42&lt;=17),"M",IF(AND(BA42&gt;=18,BA42&lt;=27),"L", "ERROR"))))</f>
        <v/>
      </c>
    </row>
    <row r="44" spans="4:53" ht="16.5" thickBot="1" x14ac:dyDescent="0.25">
      <c r="D44" s="254"/>
      <c r="E44" s="255"/>
      <c r="F44" s="255"/>
      <c r="G44" s="256"/>
      <c r="H44" s="262"/>
      <c r="I44" s="263"/>
      <c r="U44" s="243" t="s">
        <v>286</v>
      </c>
      <c r="V44" s="243"/>
      <c r="W44" s="243"/>
    </row>
    <row r="45" spans="4:53" ht="13.5" thickBot="1" x14ac:dyDescent="0.25">
      <c r="D45" s="257"/>
      <c r="E45" s="258"/>
      <c r="F45" s="258"/>
      <c r="G45" s="259"/>
      <c r="H45" s="264"/>
      <c r="I45" s="265"/>
      <c r="U45" s="38" t="s">
        <v>135</v>
      </c>
      <c r="V45" s="35" t="s">
        <v>134</v>
      </c>
      <c r="W45" s="36" t="s">
        <v>133</v>
      </c>
      <c r="AW45" s="236" t="s">
        <v>239</v>
      </c>
      <c r="AX45" s="237"/>
      <c r="AZ45" s="236" t="s">
        <v>244</v>
      </c>
      <c r="BA45" s="237"/>
    </row>
    <row r="46" spans="4:53" ht="13.5" thickBot="1" x14ac:dyDescent="0.25">
      <c r="U46" s="37" t="s">
        <v>246</v>
      </c>
      <c r="V46" s="37" t="s">
        <v>245</v>
      </c>
      <c r="W46" s="37" t="s">
        <v>247</v>
      </c>
      <c r="AW46" s="29" t="s">
        <v>234</v>
      </c>
      <c r="AX46" s="30" t="str">
        <f>CONCATENATE(M40,N40,O40)</f>
        <v/>
      </c>
      <c r="AZ46" s="29" t="s">
        <v>234</v>
      </c>
      <c r="BA46" s="30" t="str">
        <f>CONCATENATE(U40,V40,W40)</f>
        <v/>
      </c>
    </row>
    <row r="47" spans="4:53" ht="13.5" thickBot="1" x14ac:dyDescent="0.25">
      <c r="U47" s="248" t="s">
        <v>248</v>
      </c>
      <c r="V47" s="248"/>
      <c r="W47" s="249" t="str">
        <f>IF(BD27&lt;=0, "",BD27)</f>
        <v/>
      </c>
      <c r="AW47" s="29" t="s">
        <v>233</v>
      </c>
      <c r="AX47" s="30" t="str">
        <f>IF(OR(M40="",N40="",O40=""),"",MATCH(AX46,AU15:AU41,0))</f>
        <v/>
      </c>
      <c r="AZ47" s="29" t="s">
        <v>233</v>
      </c>
      <c r="BA47" s="30" t="str">
        <f>IF(OR(U40="",V40="",W40=""),"",MATCH(BA46,AU15:AU41,0))</f>
        <v/>
      </c>
    </row>
    <row r="48" spans="4:53" ht="13.5" thickBot="1" x14ac:dyDescent="0.25">
      <c r="U48" s="248"/>
      <c r="V48" s="248"/>
      <c r="W48" s="249"/>
      <c r="AW48" s="31" t="s">
        <v>29</v>
      </c>
      <c r="AX48" s="32" t="str">
        <f>IF(AX47="","",IF(AND(AX47&gt;=1,AX47&lt;=10), "H", IF(AND(AX47&gt;=11,AX47&lt;=17),"M",IF(AND(AX47&gt;=18,AX47&lt;=27),"L", "ERROR"))))</f>
        <v/>
      </c>
      <c r="AZ48" s="31" t="s">
        <v>29</v>
      </c>
      <c r="BA48" s="32" t="str">
        <f>IF(BA47="","",IF(AND(BA47&gt;=1,BA47&lt;=10), "H", IF(AND(BA47&gt;=11,BA47&lt;=17),"M",IF(AND(BA47&gt;=18,BA47&lt;=27),"L", "ERROR"))))</f>
        <v/>
      </c>
    </row>
    <row r="49" spans="13:30" ht="13.5" thickBot="1" x14ac:dyDescent="0.25">
      <c r="U49" s="248" t="s">
        <v>45</v>
      </c>
      <c r="V49" s="248"/>
      <c r="W49" s="249" t="str">
        <f>IF(OR(W47&lt;=0,W47=""),"",IF(AND(W47&gt;=1,W47&lt;=16), "LOW",IF(AND(W47&gt;=17,W47&lt;=24), "MOD", IF(W46&gt;=25, "HIGH", "Error"))))</f>
        <v/>
      </c>
    </row>
    <row r="50" spans="13:30" ht="13.5" thickBot="1" x14ac:dyDescent="0.25">
      <c r="U50" s="248"/>
      <c r="V50" s="248"/>
      <c r="W50" s="249"/>
    </row>
    <row r="53" spans="13:30" x14ac:dyDescent="0.2">
      <c r="M53" s="18"/>
    </row>
    <row r="54" spans="13:30" x14ac:dyDescent="0.2"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</row>
    <row r="55" spans="13:30" x14ac:dyDescent="0.2"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</row>
    <row r="56" spans="13:30" x14ac:dyDescent="0.2"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</row>
    <row r="57" spans="13:30" x14ac:dyDescent="0.2"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</row>
    <row r="58" spans="13:30" x14ac:dyDescent="0.2"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</row>
  </sheetData>
  <sheetProtection algorithmName="SHA-512" hashValue="yWBkPV+GPQ38pTWtPUkgr6WfbryC5BfZubjY0HFfN0zTG5NPl/rkAIAYitQajlpcTLtuPUTlcSBr5G/MrePhQw==" saltValue="y1Ob/47401RTNnza9Yuahw==" spinCount="100000" sheet="1" selectLockedCells="1"/>
  <mergeCells count="89">
    <mergeCell ref="N2:V3"/>
    <mergeCell ref="O4:U5"/>
    <mergeCell ref="AI7:AQ9"/>
    <mergeCell ref="AI10:AQ12"/>
    <mergeCell ref="M6:N7"/>
    <mergeCell ref="V6:W7"/>
    <mergeCell ref="N10:O10"/>
    <mergeCell ref="T10:U10"/>
    <mergeCell ref="AI5:AQ6"/>
    <mergeCell ref="D40:G42"/>
    <mergeCell ref="H40:I42"/>
    <mergeCell ref="D33:I35"/>
    <mergeCell ref="C18:J18"/>
    <mergeCell ref="C19:J19"/>
    <mergeCell ref="C20:J20"/>
    <mergeCell ref="C26:J26"/>
    <mergeCell ref="C27:J27"/>
    <mergeCell ref="C28:J28"/>
    <mergeCell ref="C21:J21"/>
    <mergeCell ref="C22:J22"/>
    <mergeCell ref="C23:J23"/>
    <mergeCell ref="D36:E37"/>
    <mergeCell ref="F36:G37"/>
    <mergeCell ref="H36:I37"/>
    <mergeCell ref="C10:J10"/>
    <mergeCell ref="C11:J11"/>
    <mergeCell ref="C12:J12"/>
    <mergeCell ref="A3:B6"/>
    <mergeCell ref="J3:K6"/>
    <mergeCell ref="A9:B9"/>
    <mergeCell ref="A10:B10"/>
    <mergeCell ref="A11:B11"/>
    <mergeCell ref="U47:V48"/>
    <mergeCell ref="U49:V50"/>
    <mergeCell ref="W47:W48"/>
    <mergeCell ref="W49:W50"/>
    <mergeCell ref="A12:B12"/>
    <mergeCell ref="C24:J24"/>
    <mergeCell ref="C25:J25"/>
    <mergeCell ref="N13:O13"/>
    <mergeCell ref="D43:G45"/>
    <mergeCell ref="H43:I45"/>
    <mergeCell ref="D38:E39"/>
    <mergeCell ref="F38:G39"/>
    <mergeCell ref="H38:I39"/>
    <mergeCell ref="M24:N24"/>
    <mergeCell ref="M27:N27"/>
    <mergeCell ref="M31:N31"/>
    <mergeCell ref="BC13:BD14"/>
    <mergeCell ref="AI16:AQ18"/>
    <mergeCell ref="AI19:AQ21"/>
    <mergeCell ref="AI22:AQ24"/>
    <mergeCell ref="AI25:AQ27"/>
    <mergeCell ref="AZ25:BA25"/>
    <mergeCell ref="AI13:AQ15"/>
    <mergeCell ref="AZ40:BA40"/>
    <mergeCell ref="AZ45:BA45"/>
    <mergeCell ref="C4:I5"/>
    <mergeCell ref="C14:J14"/>
    <mergeCell ref="C15:J15"/>
    <mergeCell ref="C16:J16"/>
    <mergeCell ref="C17:J17"/>
    <mergeCell ref="U41:V41"/>
    <mergeCell ref="AW25:AX25"/>
    <mergeCell ref="AW30:AX30"/>
    <mergeCell ref="AW35:AX35"/>
    <mergeCell ref="AW40:AX40"/>
    <mergeCell ref="AW45:AX45"/>
    <mergeCell ref="AI28:AQ30"/>
    <mergeCell ref="U44:W44"/>
    <mergeCell ref="C9:J9"/>
    <mergeCell ref="AZ30:BA30"/>
    <mergeCell ref="AZ35:BA35"/>
    <mergeCell ref="AI31:AQ33"/>
    <mergeCell ref="AI34:AQ36"/>
    <mergeCell ref="AI37:AQ39"/>
    <mergeCell ref="M41:N41"/>
    <mergeCell ref="T13:U13"/>
    <mergeCell ref="U17:V17"/>
    <mergeCell ref="U20:V20"/>
    <mergeCell ref="U24:V24"/>
    <mergeCell ref="M34:N34"/>
    <mergeCell ref="U27:V27"/>
    <mergeCell ref="U31:V31"/>
    <mergeCell ref="U34:V34"/>
    <mergeCell ref="U38:V38"/>
    <mergeCell ref="M38:N38"/>
    <mergeCell ref="M17:N17"/>
    <mergeCell ref="M20:N20"/>
  </mergeCells>
  <conditionalFormatting sqref="H43:I45">
    <cfRule type="containsText" dxfId="12" priority="1" stopIfTrue="1" operator="containsText" text="LOW">
      <formula>NOT(ISERROR(SEARCH("LOW",H43)))</formula>
    </cfRule>
    <cfRule type="containsText" dxfId="11" priority="2" stopIfTrue="1" operator="containsText" text="MOD">
      <formula>NOT(ISERROR(SEARCH("MOD",H43)))</formula>
    </cfRule>
    <cfRule type="containsText" dxfId="10" priority="3" stopIfTrue="1" operator="containsText" text="HIGH">
      <formula>NOT(ISERROR(SEARCH("HIGH",H43)))</formula>
    </cfRule>
  </conditionalFormatting>
  <conditionalFormatting sqref="P13 V13 O20 W20 O27 W27 O34 W34 O41 W41">
    <cfRule type="containsText" dxfId="9" priority="8" stopIfTrue="1" operator="containsText" text="L">
      <formula>NOT(ISERROR(SEARCH("L",O13)))</formula>
    </cfRule>
    <cfRule type="containsText" dxfId="8" priority="9" stopIfTrue="1" operator="containsText" text="M">
      <formula>NOT(ISERROR(SEARCH("M",O13)))</formula>
    </cfRule>
    <cfRule type="containsText" dxfId="7" priority="10" stopIfTrue="1" operator="containsText" text="H">
      <formula>NOT(ISERROR(SEARCH("H",O13)))</formula>
    </cfRule>
  </conditionalFormatting>
  <conditionalFormatting sqref="W49:W50">
    <cfRule type="containsText" dxfId="6" priority="4" stopIfTrue="1" operator="containsText" text="HIGH">
      <formula>NOT(ISERROR(SEARCH("HIGH",W49)))</formula>
    </cfRule>
    <cfRule type="containsText" dxfId="5" priority="5" stopIfTrue="1" operator="containsText" text="LOW">
      <formula>NOT(ISERROR(SEARCH("LOW",W49)))</formula>
    </cfRule>
    <cfRule type="containsText" dxfId="4" priority="7" stopIfTrue="1" operator="containsText" text="MOD">
      <formula>NOT(ISERROR(SEARCH("MOD",W49)))</formula>
    </cfRule>
  </conditionalFormatting>
  <dataValidations count="1">
    <dataValidation type="list" allowBlank="1" showInputMessage="1" showErrorMessage="1" errorTitle="INPUT ERROR" error="Enter only H, M, or L into the cell." sqref="U40:W40 N12:P12 M19:O19 M26:O26 M33:O33 M40:O40 T12:V12 U19:W19 U26:W26 U33:W33" xr:uid="{00000000-0002-0000-0000-000000000000}">
      <formula1>$BA$14:$BA$16</formula1>
    </dataValidation>
  </dataValidations>
  <printOptions horizontalCentered="1"/>
  <pageMargins left="0.25" right="0.25" top="0.25" bottom="0.25" header="0.25" footer="0.25"/>
  <pageSetup fitToWidth="2" orientation="portrait" r:id="rId1"/>
  <headerFooter alignWithMargins="0">
    <oddFooter>&amp;L&amp;G&amp;R© 2020 The Ergonomics Center</oddFooter>
  </headerFooter>
  <colBreaks count="3" manualBreakCount="3">
    <brk id="11" max="50" man="1"/>
    <brk id="23" max="50" man="1"/>
    <brk id="33" max="50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8"/>
  <sheetViews>
    <sheetView zoomScaleNormal="100" workbookViewId="0">
      <selection activeCell="M4" sqref="M4:P14"/>
    </sheetView>
  </sheetViews>
  <sheetFormatPr defaultColWidth="9.140625" defaultRowHeight="12.75" x14ac:dyDescent="0.2"/>
  <cols>
    <col min="1" max="1" width="18.140625" customWidth="1"/>
    <col min="5" max="9" width="8.28515625" hidden="1" customWidth="1"/>
    <col min="10" max="10" width="0.7109375" hidden="1" customWidth="1"/>
    <col min="11" max="13" width="8.28515625" customWidth="1"/>
    <col min="14" max="15" width="9" customWidth="1"/>
    <col min="16" max="16" width="2.5703125" customWidth="1"/>
    <col min="17" max="17" width="79.7109375" customWidth="1"/>
    <col min="18" max="18" width="9.140625" hidden="1" customWidth="1"/>
    <col min="19" max="19" width="19.140625" hidden="1" customWidth="1"/>
    <col min="20" max="20" width="2.5703125" customWidth="1"/>
  </cols>
  <sheetData>
    <row r="1" spans="1:17" s="1" customFormat="1" ht="18" x14ac:dyDescent="0.25">
      <c r="A1" s="299" t="s">
        <v>125</v>
      </c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</row>
    <row r="2" spans="1:17" s="1" customFormat="1" ht="18" x14ac:dyDescent="0.25">
      <c r="A2" s="299" t="s">
        <v>9</v>
      </c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</row>
    <row r="3" spans="1:17" s="1" customFormat="1" x14ac:dyDescent="0.2">
      <c r="B3" s="2"/>
    </row>
    <row r="4" spans="1:17" s="1" customFormat="1" x14ac:dyDescent="0.2">
      <c r="B4" s="306" t="s">
        <v>15</v>
      </c>
      <c r="C4" s="306"/>
      <c r="D4" s="306"/>
      <c r="E4" s="306"/>
      <c r="F4" s="306"/>
      <c r="G4" s="306"/>
      <c r="H4" s="306"/>
      <c r="I4" s="306"/>
      <c r="J4" s="306"/>
      <c r="K4" s="306"/>
      <c r="L4" s="6"/>
      <c r="M4" s="312" t="s">
        <v>290</v>
      </c>
      <c r="N4" s="313"/>
      <c r="O4" s="313"/>
      <c r="P4" s="314"/>
    </row>
    <row r="5" spans="1:17" s="1" customFormat="1" x14ac:dyDescent="0.2">
      <c r="A5" s="4" t="s">
        <v>11</v>
      </c>
      <c r="B5" s="242"/>
      <c r="C5" s="242"/>
      <c r="D5" s="242"/>
      <c r="E5" s="242"/>
      <c r="F5" s="242"/>
      <c r="G5" s="242"/>
      <c r="H5" s="242"/>
      <c r="I5" s="242"/>
      <c r="J5" s="242"/>
      <c r="K5" s="242"/>
      <c r="M5" s="315"/>
      <c r="N5" s="316"/>
      <c r="O5" s="316"/>
      <c r="P5" s="317"/>
    </row>
    <row r="6" spans="1:17" s="1" customFormat="1" x14ac:dyDescent="0.2">
      <c r="A6" s="4" t="s">
        <v>10</v>
      </c>
      <c r="B6" s="242"/>
      <c r="C6" s="242"/>
      <c r="D6" s="242"/>
      <c r="E6" s="242"/>
      <c r="F6" s="242"/>
      <c r="G6" s="242"/>
      <c r="H6" s="242"/>
      <c r="I6" s="242"/>
      <c r="J6" s="242"/>
      <c r="K6" s="242"/>
      <c r="M6" s="315"/>
      <c r="N6" s="316"/>
      <c r="O6" s="316"/>
      <c r="P6" s="317"/>
    </row>
    <row r="7" spans="1:17" s="1" customFormat="1" x14ac:dyDescent="0.2">
      <c r="A7" s="4" t="s">
        <v>12</v>
      </c>
      <c r="B7" s="242"/>
      <c r="C7" s="242"/>
      <c r="D7" s="242"/>
      <c r="E7" s="242"/>
      <c r="F7" s="242"/>
      <c r="G7" s="242"/>
      <c r="H7" s="242"/>
      <c r="I7" s="242"/>
      <c r="J7" s="242"/>
      <c r="K7" s="242"/>
      <c r="M7" s="315"/>
      <c r="N7" s="316"/>
      <c r="O7" s="316"/>
      <c r="P7" s="317"/>
    </row>
    <row r="8" spans="1:17" s="1" customFormat="1" x14ac:dyDescent="0.2">
      <c r="A8" s="4" t="s">
        <v>13</v>
      </c>
      <c r="B8" s="242"/>
      <c r="C8" s="242"/>
      <c r="D8" s="242"/>
      <c r="E8" s="242"/>
      <c r="F8" s="242"/>
      <c r="G8" s="242"/>
      <c r="H8" s="242"/>
      <c r="I8" s="242"/>
      <c r="J8" s="242"/>
      <c r="K8" s="242"/>
      <c r="M8" s="315"/>
      <c r="N8" s="316"/>
      <c r="O8" s="316"/>
      <c r="P8" s="317"/>
    </row>
    <row r="9" spans="1:17" s="1" customFormat="1" x14ac:dyDescent="0.2">
      <c r="M9" s="315"/>
      <c r="N9" s="316"/>
      <c r="O9" s="316"/>
      <c r="P9" s="317"/>
    </row>
    <row r="10" spans="1:17" s="1" customFormat="1" x14ac:dyDescent="0.2">
      <c r="B10" s="311" t="s">
        <v>14</v>
      </c>
      <c r="C10" s="311"/>
      <c r="D10" s="311"/>
      <c r="E10" s="311"/>
      <c r="F10" s="311"/>
      <c r="G10" s="311"/>
      <c r="H10" s="311"/>
      <c r="I10" s="311"/>
      <c r="J10" s="311"/>
      <c r="K10" s="311"/>
      <c r="L10" s="6"/>
      <c r="M10" s="315"/>
      <c r="N10" s="316"/>
      <c r="O10" s="316"/>
      <c r="P10" s="317"/>
    </row>
    <row r="11" spans="1:17" s="1" customFormat="1" x14ac:dyDescent="0.2">
      <c r="A11" s="4" t="s">
        <v>16</v>
      </c>
      <c r="B11" s="294"/>
      <c r="C11" s="295"/>
      <c r="D11" s="295"/>
      <c r="E11" s="295"/>
      <c r="F11" s="295"/>
      <c r="G11" s="295"/>
      <c r="H11" s="295"/>
      <c r="I11" s="295"/>
      <c r="J11" s="295"/>
      <c r="K11" s="296"/>
      <c r="M11" s="315"/>
      <c r="N11" s="316"/>
      <c r="O11" s="316"/>
      <c r="P11" s="317"/>
      <c r="Q11" s="165"/>
    </row>
    <row r="12" spans="1:17" s="1" customFormat="1" x14ac:dyDescent="0.2">
      <c r="A12" s="4" t="s">
        <v>17</v>
      </c>
      <c r="B12" s="294"/>
      <c r="C12" s="295"/>
      <c r="D12" s="295"/>
      <c r="E12" s="295"/>
      <c r="F12" s="295"/>
      <c r="G12" s="295"/>
      <c r="H12" s="295"/>
      <c r="I12" s="295"/>
      <c r="J12" s="295"/>
      <c r="K12" s="296"/>
      <c r="M12" s="315"/>
      <c r="N12" s="316"/>
      <c r="O12" s="316"/>
      <c r="P12" s="317"/>
    </row>
    <row r="13" spans="1:17" s="1" customFormat="1" x14ac:dyDescent="0.2">
      <c r="A13" s="4" t="s">
        <v>18</v>
      </c>
      <c r="B13" s="294"/>
      <c r="C13" s="295"/>
      <c r="D13" s="295"/>
      <c r="E13" s="295"/>
      <c r="F13" s="295"/>
      <c r="G13" s="295"/>
      <c r="H13" s="295"/>
      <c r="I13" s="295"/>
      <c r="J13" s="295"/>
      <c r="K13" s="296"/>
      <c r="M13" s="315"/>
      <c r="N13" s="316"/>
      <c r="O13" s="316"/>
      <c r="P13" s="317"/>
    </row>
    <row r="14" spans="1:17" s="1" customFormat="1" x14ac:dyDescent="0.2">
      <c r="A14" s="4" t="s">
        <v>19</v>
      </c>
      <c r="B14" s="294"/>
      <c r="C14" s="295"/>
      <c r="D14" s="295"/>
      <c r="E14" s="295"/>
      <c r="F14" s="295"/>
      <c r="G14" s="295"/>
      <c r="H14" s="295"/>
      <c r="I14" s="295"/>
      <c r="J14" s="295"/>
      <c r="K14" s="296"/>
      <c r="M14" s="318"/>
      <c r="N14" s="319"/>
      <c r="O14" s="319"/>
      <c r="P14" s="320"/>
    </row>
    <row r="15" spans="1:17" s="1" customFormat="1" x14ac:dyDescent="0.2">
      <c r="A15" s="4" t="s">
        <v>20</v>
      </c>
      <c r="B15" s="294"/>
      <c r="C15" s="295"/>
      <c r="D15" s="295"/>
      <c r="E15" s="295"/>
      <c r="F15" s="295"/>
      <c r="G15" s="295"/>
      <c r="H15" s="295"/>
      <c r="I15" s="295"/>
      <c r="J15" s="295"/>
      <c r="K15" s="296"/>
    </row>
    <row r="16" spans="1:17" s="1" customFormat="1" x14ac:dyDescent="0.2">
      <c r="A16" s="4" t="s">
        <v>21</v>
      </c>
      <c r="B16" s="294"/>
      <c r="C16" s="295"/>
      <c r="D16" s="295"/>
      <c r="E16" s="295"/>
      <c r="F16" s="295"/>
      <c r="G16" s="295"/>
      <c r="H16" s="295"/>
      <c r="I16" s="295"/>
      <c r="J16" s="295"/>
      <c r="K16" s="296"/>
    </row>
    <row r="17" spans="1:13" s="1" customFormat="1" x14ac:dyDescent="0.2">
      <c r="A17" s="4" t="s">
        <v>22</v>
      </c>
      <c r="B17" s="294"/>
      <c r="C17" s="295"/>
      <c r="D17" s="295"/>
      <c r="E17" s="295"/>
      <c r="F17" s="295"/>
      <c r="G17" s="295"/>
      <c r="H17" s="295"/>
      <c r="I17" s="295"/>
      <c r="J17" s="295"/>
      <c r="K17" s="296"/>
    </row>
    <row r="18" spans="1:13" s="1" customFormat="1" x14ac:dyDescent="0.2">
      <c r="A18" s="4" t="s">
        <v>23</v>
      </c>
      <c r="B18" s="294"/>
      <c r="C18" s="295"/>
      <c r="D18" s="295"/>
      <c r="E18" s="295"/>
      <c r="F18" s="295"/>
      <c r="G18" s="295"/>
      <c r="H18" s="295"/>
      <c r="I18" s="295"/>
      <c r="J18" s="295"/>
      <c r="K18" s="296"/>
    </row>
    <row r="19" spans="1:13" s="1" customFormat="1" x14ac:dyDescent="0.2">
      <c r="A19" s="4" t="s">
        <v>24</v>
      </c>
      <c r="B19" s="294"/>
      <c r="C19" s="295"/>
      <c r="D19" s="295"/>
      <c r="E19" s="295"/>
      <c r="F19" s="295"/>
      <c r="G19" s="295"/>
      <c r="H19" s="295"/>
      <c r="I19" s="295"/>
      <c r="J19" s="295"/>
      <c r="K19" s="296"/>
    </row>
    <row r="20" spans="1:13" s="1" customFormat="1" x14ac:dyDescent="0.2">
      <c r="A20" s="4" t="s">
        <v>25</v>
      </c>
      <c r="B20" s="294"/>
      <c r="C20" s="295"/>
      <c r="D20" s="295"/>
      <c r="E20" s="295"/>
      <c r="F20" s="295"/>
      <c r="G20" s="295"/>
      <c r="H20" s="295"/>
      <c r="I20" s="295"/>
      <c r="J20" s="295"/>
      <c r="K20" s="296"/>
    </row>
    <row r="21" spans="1:13" s="1" customFormat="1" x14ac:dyDescent="0.2">
      <c r="A21" s="4" t="s">
        <v>128</v>
      </c>
      <c r="B21" s="294"/>
      <c r="C21" s="295"/>
      <c r="D21" s="295"/>
      <c r="E21" s="295"/>
      <c r="F21" s="295"/>
      <c r="G21" s="295"/>
      <c r="H21" s="295"/>
      <c r="I21" s="295"/>
      <c r="J21" s="295"/>
      <c r="K21" s="296"/>
    </row>
    <row r="22" spans="1:13" s="1" customFormat="1" x14ac:dyDescent="0.2">
      <c r="A22" s="4" t="s">
        <v>129</v>
      </c>
      <c r="B22" s="294"/>
      <c r="C22" s="295"/>
      <c r="D22" s="295"/>
      <c r="E22" s="295"/>
      <c r="F22" s="295"/>
      <c r="G22" s="295"/>
      <c r="H22" s="295"/>
      <c r="I22" s="295"/>
      <c r="J22" s="295"/>
      <c r="K22" s="296"/>
    </row>
    <row r="23" spans="1:13" s="1" customFormat="1" x14ac:dyDescent="0.2">
      <c r="A23" s="4" t="s">
        <v>130</v>
      </c>
      <c r="B23" s="294"/>
      <c r="C23" s="295"/>
      <c r="D23" s="295"/>
      <c r="E23" s="295"/>
      <c r="F23" s="295"/>
      <c r="G23" s="295"/>
      <c r="H23" s="295"/>
      <c r="I23" s="295"/>
      <c r="J23" s="295"/>
      <c r="K23" s="296"/>
    </row>
    <row r="24" spans="1:13" s="1" customFormat="1" x14ac:dyDescent="0.2">
      <c r="A24" s="4" t="s">
        <v>131</v>
      </c>
      <c r="B24" s="294"/>
      <c r="C24" s="295"/>
      <c r="D24" s="295"/>
      <c r="E24" s="295"/>
      <c r="F24" s="295"/>
      <c r="G24" s="295"/>
      <c r="H24" s="295"/>
      <c r="I24" s="295"/>
      <c r="J24" s="295"/>
      <c r="K24" s="296"/>
    </row>
    <row r="25" spans="1:13" s="1" customFormat="1" x14ac:dyDescent="0.2">
      <c r="A25" s="4" t="s">
        <v>132</v>
      </c>
      <c r="B25" s="294"/>
      <c r="C25" s="295"/>
      <c r="D25" s="295"/>
      <c r="E25" s="295"/>
      <c r="F25" s="295"/>
      <c r="G25" s="295"/>
      <c r="H25" s="295"/>
      <c r="I25" s="295"/>
      <c r="J25" s="295"/>
      <c r="K25" s="296"/>
    </row>
    <row r="26" spans="1:13" s="1" customFormat="1" x14ac:dyDescent="0.2">
      <c r="A26" s="4"/>
    </row>
    <row r="27" spans="1:13" s="1" customFormat="1" ht="13.5" thickBot="1" x14ac:dyDescent="0.25">
      <c r="A27" s="306" t="s">
        <v>41</v>
      </c>
      <c r="B27" s="306"/>
      <c r="C27" s="306"/>
      <c r="D27" s="306"/>
      <c r="E27" s="306"/>
      <c r="F27" s="306"/>
      <c r="G27" s="306"/>
      <c r="H27" s="306"/>
      <c r="I27" s="306"/>
      <c r="J27" s="306"/>
      <c r="K27" s="306"/>
      <c r="L27" s="306"/>
      <c r="M27" s="306"/>
    </row>
    <row r="28" spans="1:13" s="3" customFormat="1" ht="42.75" thickBot="1" x14ac:dyDescent="0.25">
      <c r="A28" s="42"/>
      <c r="B28" s="166" t="s">
        <v>26</v>
      </c>
      <c r="C28" s="74" t="s">
        <v>27</v>
      </c>
      <c r="D28" s="74" t="s">
        <v>28</v>
      </c>
      <c r="E28" s="167" t="s">
        <v>40</v>
      </c>
      <c r="F28" s="167" t="s">
        <v>36</v>
      </c>
      <c r="G28" s="167" t="s">
        <v>37</v>
      </c>
      <c r="H28" s="167" t="s">
        <v>38</v>
      </c>
      <c r="I28" s="167" t="s">
        <v>39</v>
      </c>
      <c r="J28" s="167" t="s">
        <v>29</v>
      </c>
      <c r="K28" s="74" t="s">
        <v>29</v>
      </c>
      <c r="L28" s="168" t="s">
        <v>124</v>
      </c>
    </row>
    <row r="29" spans="1:13" s="1" customFormat="1" ht="13.5" thickTop="1" x14ac:dyDescent="0.2">
      <c r="A29" s="169" t="s">
        <v>3</v>
      </c>
      <c r="B29" s="161"/>
      <c r="C29" s="162"/>
      <c r="D29" s="162"/>
      <c r="E29" s="43" t="e">
        <f>IF(OR(CODE(B29)=72, CODE(B29)=104),3, IF(OR(CODE(B29)=77, CODE(B29)=109),2, IF(OR(CODE(B29)=76, CODE(B29)=108),1,"")))</f>
        <v>#VALUE!</v>
      </c>
      <c r="F29" s="43" t="e">
        <f>IF(OR(CODE(C29)=72, CODE(C29)=104),3, IF(OR(CODE(C29)=77, CODE(C29)=109),2, IF(OR(CODE(C29)=76, CODE(C29)=108),1,"")))</f>
        <v>#VALUE!</v>
      </c>
      <c r="G29" s="43" t="e">
        <f>IF(OR(CODE(D29)=72, CODE(D29)=104),3, IF(OR(CODE(D29)=77, CODE(D29)=109),2, IF(OR(CODE(D29)=76, CODE(D29)=108),1,"")))</f>
        <v>#VALUE!</v>
      </c>
      <c r="H29" s="43" t="e">
        <f>SUM(100*E29,10*F29,1*G29)</f>
        <v>#VALUE!</v>
      </c>
      <c r="I29" s="43" t="e">
        <f>SUM(E29:G29)</f>
        <v>#VALUE!</v>
      </c>
      <c r="J29" s="43" t="e">
        <f>IF(I29&gt;6,"H",IF(I29&lt;6,"L","M"))</f>
        <v>#VALUE!</v>
      </c>
      <c r="K29" s="75" t="str">
        <f>IF(ISERR(J29),"",J29)</f>
        <v/>
      </c>
      <c r="L29" s="158"/>
      <c r="M29" s="44"/>
    </row>
    <row r="30" spans="1:13" s="1" customFormat="1" x14ac:dyDescent="0.2">
      <c r="A30" s="169" t="s">
        <v>4</v>
      </c>
      <c r="B30" s="156"/>
      <c r="C30" s="157"/>
      <c r="D30" s="157"/>
      <c r="E30" s="45" t="e">
        <f t="shared" ref="E30:E37" si="0">IF(OR(CODE(B30)=72, CODE(B30)=104),3, IF(OR(CODE(B30)=77, CODE(B30)=109),2, IF(OR(CODE(B30)=76, CODE(B30)=108),1,"")))</f>
        <v>#VALUE!</v>
      </c>
      <c r="F30" s="45" t="e">
        <f t="shared" ref="F30:F37" si="1">IF(OR(CODE(C30)=72, CODE(C30)=104),3, IF(OR(CODE(C30)=77, CODE(C30)=109),2, IF(OR(CODE(C30)=76, CODE(C30)=108),1,"")))</f>
        <v>#VALUE!</v>
      </c>
      <c r="G30" s="45" t="e">
        <f t="shared" ref="G30:G37" si="2">IF(OR(CODE(D30)=72, CODE(D30)=104),3, IF(OR(CODE(D30)=77, CODE(D30)=109),2, IF(OR(CODE(D30)=76, CODE(D30)=108),1,"")))</f>
        <v>#VALUE!</v>
      </c>
      <c r="H30" s="45" t="e">
        <f t="shared" ref="H30:H37" si="3">SUM(100*E30,10*F30,1*G30)</f>
        <v>#VALUE!</v>
      </c>
      <c r="I30" s="45" t="e">
        <f t="shared" ref="I30:I37" si="4">SUM(E30:G30)</f>
        <v>#VALUE!</v>
      </c>
      <c r="J30" s="45" t="e">
        <f t="shared" ref="J30:J38" si="5">IF(I30&gt;6,"H",IF(I30&lt;6,"L","M"))</f>
        <v>#VALUE!</v>
      </c>
      <c r="K30" s="76" t="str">
        <f t="shared" ref="K30:K38" si="6">IF(ISERR(J30),"",J30)</f>
        <v/>
      </c>
      <c r="L30" s="159"/>
      <c r="M30" s="44"/>
    </row>
    <row r="31" spans="1:13" s="1" customFormat="1" x14ac:dyDescent="0.2">
      <c r="A31" s="169" t="s">
        <v>30</v>
      </c>
      <c r="B31" s="156"/>
      <c r="C31" s="157"/>
      <c r="D31" s="157"/>
      <c r="E31" s="45" t="e">
        <f>IF(OR(CODE(B31)=72, CODE(B31)=104),3, IF(OR(CODE(B31)=77, CODE(B31)=109),2, IF(OR(CODE(B31)=76, CODE(B31)=108),1,"")))</f>
        <v>#VALUE!</v>
      </c>
      <c r="F31" s="45" t="e">
        <f>IF(OR(CODE(C31)=72, CODE(C31)=104),3, IF(OR(CODE(C31)=77, CODE(C31)=109),2, IF(OR(CODE(C31)=76, CODE(C31)=108),1,"")))</f>
        <v>#VALUE!</v>
      </c>
      <c r="G31" s="45" t="e">
        <f>IF(OR(CODE(D31)=72, CODE(D31)=104),3, IF(OR(CODE(D31)=77, CODE(D31)=109),2, IF(OR(CODE(D31)=76, CODE(D31)=108),1,"")))</f>
        <v>#VALUE!</v>
      </c>
      <c r="H31" s="45" t="e">
        <f>SUM(100*E31,10*F31,1*G31)</f>
        <v>#VALUE!</v>
      </c>
      <c r="I31" s="45" t="e">
        <f>SUM(E31:G31)</f>
        <v>#VALUE!</v>
      </c>
      <c r="J31" s="45" t="e">
        <f t="shared" si="5"/>
        <v>#VALUE!</v>
      </c>
      <c r="K31" s="76" t="str">
        <f t="shared" si="6"/>
        <v/>
      </c>
      <c r="L31" s="159"/>
      <c r="M31" s="44"/>
    </row>
    <row r="32" spans="1:13" s="1" customFormat="1" x14ac:dyDescent="0.2">
      <c r="A32" s="169" t="s">
        <v>31</v>
      </c>
      <c r="B32" s="156"/>
      <c r="C32" s="157"/>
      <c r="D32" s="157"/>
      <c r="E32" s="45" t="e">
        <f t="shared" si="0"/>
        <v>#VALUE!</v>
      </c>
      <c r="F32" s="45" t="e">
        <f t="shared" si="1"/>
        <v>#VALUE!</v>
      </c>
      <c r="G32" s="45" t="e">
        <f t="shared" si="2"/>
        <v>#VALUE!</v>
      </c>
      <c r="H32" s="45" t="e">
        <f t="shared" si="3"/>
        <v>#VALUE!</v>
      </c>
      <c r="I32" s="45" t="e">
        <f t="shared" si="4"/>
        <v>#VALUE!</v>
      </c>
      <c r="J32" s="45" t="e">
        <f t="shared" si="5"/>
        <v>#VALUE!</v>
      </c>
      <c r="K32" s="76" t="str">
        <f t="shared" si="6"/>
        <v/>
      </c>
      <c r="L32" s="159"/>
      <c r="M32" s="44"/>
    </row>
    <row r="33" spans="1:15" s="1" customFormat="1" x14ac:dyDescent="0.2">
      <c r="A33" s="169" t="s">
        <v>32</v>
      </c>
      <c r="B33" s="156"/>
      <c r="C33" s="157"/>
      <c r="D33" s="157"/>
      <c r="E33" s="45" t="e">
        <f t="shared" si="0"/>
        <v>#VALUE!</v>
      </c>
      <c r="F33" s="45" t="e">
        <f t="shared" si="1"/>
        <v>#VALUE!</v>
      </c>
      <c r="G33" s="45" t="e">
        <f t="shared" si="2"/>
        <v>#VALUE!</v>
      </c>
      <c r="H33" s="45" t="e">
        <f t="shared" si="3"/>
        <v>#VALUE!</v>
      </c>
      <c r="I33" s="45" t="e">
        <f t="shared" si="4"/>
        <v>#VALUE!</v>
      </c>
      <c r="J33" s="45" t="e">
        <f t="shared" si="5"/>
        <v>#VALUE!</v>
      </c>
      <c r="K33" s="76" t="str">
        <f t="shared" si="6"/>
        <v/>
      </c>
      <c r="L33" s="159"/>
      <c r="M33" s="44"/>
    </row>
    <row r="34" spans="1:15" s="1" customFormat="1" x14ac:dyDescent="0.2">
      <c r="A34" s="169" t="s">
        <v>33</v>
      </c>
      <c r="B34" s="156"/>
      <c r="C34" s="157"/>
      <c r="D34" s="157"/>
      <c r="E34" s="45" t="e">
        <f t="shared" si="0"/>
        <v>#VALUE!</v>
      </c>
      <c r="F34" s="45" t="e">
        <f t="shared" si="1"/>
        <v>#VALUE!</v>
      </c>
      <c r="G34" s="45" t="e">
        <f t="shared" si="2"/>
        <v>#VALUE!</v>
      </c>
      <c r="H34" s="45" t="e">
        <f t="shared" si="3"/>
        <v>#VALUE!</v>
      </c>
      <c r="I34" s="45" t="e">
        <f t="shared" si="4"/>
        <v>#VALUE!</v>
      </c>
      <c r="J34" s="45" t="e">
        <f t="shared" si="5"/>
        <v>#VALUE!</v>
      </c>
      <c r="K34" s="76" t="str">
        <f t="shared" si="6"/>
        <v/>
      </c>
      <c r="L34" s="159"/>
      <c r="M34" s="44"/>
    </row>
    <row r="35" spans="1:15" s="1" customFormat="1" x14ac:dyDescent="0.2">
      <c r="A35" s="169" t="s">
        <v>34</v>
      </c>
      <c r="B35" s="156"/>
      <c r="C35" s="157"/>
      <c r="D35" s="157"/>
      <c r="E35" s="45" t="e">
        <f t="shared" si="0"/>
        <v>#VALUE!</v>
      </c>
      <c r="F35" s="45" t="e">
        <f t="shared" si="1"/>
        <v>#VALUE!</v>
      </c>
      <c r="G35" s="45" t="e">
        <f t="shared" si="2"/>
        <v>#VALUE!</v>
      </c>
      <c r="H35" s="45" t="e">
        <f t="shared" si="3"/>
        <v>#VALUE!</v>
      </c>
      <c r="I35" s="45" t="e">
        <f t="shared" si="4"/>
        <v>#VALUE!</v>
      </c>
      <c r="J35" s="45" t="e">
        <f t="shared" si="5"/>
        <v>#VALUE!</v>
      </c>
      <c r="K35" s="76" t="str">
        <f t="shared" si="6"/>
        <v/>
      </c>
      <c r="L35" s="159"/>
      <c r="M35" s="44"/>
    </row>
    <row r="36" spans="1:15" s="1" customFormat="1" x14ac:dyDescent="0.2">
      <c r="A36" s="169" t="s">
        <v>35</v>
      </c>
      <c r="B36" s="156"/>
      <c r="C36" s="157"/>
      <c r="D36" s="157"/>
      <c r="E36" s="45" t="e">
        <f t="shared" si="0"/>
        <v>#VALUE!</v>
      </c>
      <c r="F36" s="45" t="e">
        <f t="shared" si="1"/>
        <v>#VALUE!</v>
      </c>
      <c r="G36" s="45" t="e">
        <f t="shared" si="2"/>
        <v>#VALUE!</v>
      </c>
      <c r="H36" s="45" t="e">
        <f t="shared" si="3"/>
        <v>#VALUE!</v>
      </c>
      <c r="I36" s="45" t="e">
        <f t="shared" si="4"/>
        <v>#VALUE!</v>
      </c>
      <c r="J36" s="45" t="e">
        <f t="shared" si="5"/>
        <v>#VALUE!</v>
      </c>
      <c r="K36" s="76" t="str">
        <f t="shared" si="6"/>
        <v/>
      </c>
      <c r="L36" s="159"/>
      <c r="M36" s="44"/>
    </row>
    <row r="37" spans="1:15" s="1" customFormat="1" x14ac:dyDescent="0.2">
      <c r="A37" s="169" t="s">
        <v>95</v>
      </c>
      <c r="B37" s="156"/>
      <c r="C37" s="157"/>
      <c r="D37" s="157"/>
      <c r="E37" s="45" t="e">
        <f t="shared" si="0"/>
        <v>#VALUE!</v>
      </c>
      <c r="F37" s="45" t="e">
        <f t="shared" si="1"/>
        <v>#VALUE!</v>
      </c>
      <c r="G37" s="45" t="e">
        <f t="shared" si="2"/>
        <v>#VALUE!</v>
      </c>
      <c r="H37" s="45" t="e">
        <f t="shared" si="3"/>
        <v>#VALUE!</v>
      </c>
      <c r="I37" s="45" t="e">
        <f t="shared" si="4"/>
        <v>#VALUE!</v>
      </c>
      <c r="J37" s="45" t="e">
        <f t="shared" si="5"/>
        <v>#VALUE!</v>
      </c>
      <c r="K37" s="76" t="str">
        <f t="shared" si="6"/>
        <v/>
      </c>
      <c r="L37" s="159"/>
      <c r="M37" s="44"/>
    </row>
    <row r="38" spans="1:15" s="1" customFormat="1" ht="13.5" thickBot="1" x14ac:dyDescent="0.25">
      <c r="A38" s="169" t="s">
        <v>96</v>
      </c>
      <c r="B38" s="163"/>
      <c r="C38" s="164"/>
      <c r="D38" s="164"/>
      <c r="E38" s="46" t="e">
        <f>IF(OR(CODE(B38)=72, CODE(B38)=104),3, IF(OR(CODE(B38)=77, CODE(B38)=109),2, IF(OR(CODE(B38)=76, CODE(B38)=108),1,"")))</f>
        <v>#VALUE!</v>
      </c>
      <c r="F38" s="46" t="e">
        <f>IF(OR(CODE(C38)=72, CODE(C38)=104),3, IF(OR(CODE(C38)=77, CODE(C38)=109),2, IF(OR(CODE(C38)=76, CODE(C38)=108),1,"")))</f>
        <v>#VALUE!</v>
      </c>
      <c r="G38" s="46" t="e">
        <f>IF(OR(CODE(D38)=72, CODE(D38)=104),3, IF(OR(CODE(D38)=77, CODE(D38)=109),2, IF(OR(CODE(D38)=76, CODE(D38)=108),1,"")))</f>
        <v>#VALUE!</v>
      </c>
      <c r="H38" s="46" t="e">
        <f>SUM(100*E38,10*F38,1*G38)</f>
        <v>#VALUE!</v>
      </c>
      <c r="I38" s="46" t="e">
        <f>SUM(E38:G38)</f>
        <v>#VALUE!</v>
      </c>
      <c r="J38" s="46" t="e">
        <f t="shared" si="5"/>
        <v>#VALUE!</v>
      </c>
      <c r="K38" s="77" t="str">
        <f t="shared" si="6"/>
        <v/>
      </c>
      <c r="L38" s="160"/>
      <c r="M38" s="44"/>
    </row>
    <row r="39" spans="1:15" s="1" customFormat="1" x14ac:dyDescent="0.2">
      <c r="A39" s="4"/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</row>
    <row r="40" spans="1:15" s="1" customFormat="1" x14ac:dyDescent="0.2">
      <c r="A40" s="306" t="s">
        <v>42</v>
      </c>
      <c r="B40" s="306"/>
      <c r="C40" s="306"/>
      <c r="D40" s="306"/>
      <c r="E40" s="306"/>
      <c r="F40" s="306"/>
      <c r="G40" s="306"/>
      <c r="H40" s="306"/>
      <c r="I40" s="306"/>
      <c r="J40" s="306"/>
      <c r="K40" s="306"/>
      <c r="L40" s="306"/>
      <c r="M40" s="306"/>
    </row>
    <row r="41" spans="1:15" s="1" customFormat="1" ht="13.5" thickBot="1" x14ac:dyDescent="0.25"/>
    <row r="42" spans="1:15" s="1" customFormat="1" ht="27" customHeight="1" thickBot="1" x14ac:dyDescent="0.25">
      <c r="A42" s="47"/>
      <c r="B42" s="48" t="s">
        <v>0</v>
      </c>
      <c r="C42" s="49" t="s">
        <v>1</v>
      </c>
      <c r="D42" s="50" t="s">
        <v>2</v>
      </c>
      <c r="E42" s="51"/>
      <c r="F42" s="51"/>
      <c r="G42" s="51"/>
      <c r="H42" s="51"/>
      <c r="I42" s="51"/>
      <c r="J42" s="51"/>
      <c r="K42" s="51"/>
      <c r="L42" s="52" t="s">
        <v>48</v>
      </c>
      <c r="M42" s="53"/>
      <c r="N42" s="53"/>
      <c r="O42" s="54"/>
    </row>
    <row r="43" spans="1:15" s="1" customFormat="1" ht="23.25" thickBot="1" x14ac:dyDescent="0.25">
      <c r="A43" s="55" t="s">
        <v>43</v>
      </c>
      <c r="B43" s="56">
        <f>COUNTIF(K29:K38,"L")</f>
        <v>0</v>
      </c>
      <c r="C43" s="56">
        <f>COUNTIF(K29:K38,"M")</f>
        <v>0</v>
      </c>
      <c r="D43" s="57">
        <f>COUNTIF(K29:K38,"H")</f>
        <v>0</v>
      </c>
      <c r="E43" s="58"/>
      <c r="F43" s="58"/>
      <c r="G43" s="58"/>
      <c r="H43" s="58"/>
      <c r="I43" s="58"/>
      <c r="J43" s="58"/>
      <c r="K43" s="58"/>
      <c r="L43" s="300"/>
      <c r="M43" s="301"/>
      <c r="N43" s="301"/>
      <c r="O43" s="302"/>
    </row>
    <row r="44" spans="1:15" s="1" customFormat="1" ht="17.25" customHeight="1" thickBot="1" x14ac:dyDescent="0.25">
      <c r="A44" s="59"/>
      <c r="B44" s="60" t="s">
        <v>6</v>
      </c>
      <c r="C44" s="60" t="s">
        <v>7</v>
      </c>
      <c r="D44" s="61" t="s">
        <v>8</v>
      </c>
      <c r="E44" s="62"/>
      <c r="F44" s="62"/>
      <c r="G44" s="62"/>
      <c r="H44" s="62"/>
      <c r="I44" s="62"/>
      <c r="J44" s="62"/>
      <c r="K44" s="62"/>
      <c r="L44" s="300"/>
      <c r="M44" s="301"/>
      <c r="N44" s="301"/>
      <c r="O44" s="302"/>
    </row>
    <row r="45" spans="1:15" s="1" customFormat="1" ht="14.25" thickTop="1" thickBot="1" x14ac:dyDescent="0.25">
      <c r="A45" s="59"/>
      <c r="B45" s="63">
        <f>B43*1</f>
        <v>0</v>
      </c>
      <c r="C45" s="63">
        <f>C43*2</f>
        <v>0</v>
      </c>
      <c r="D45" s="64">
        <f>D43*4</f>
        <v>0</v>
      </c>
      <c r="E45" s="65"/>
      <c r="F45" s="65"/>
      <c r="G45" s="65"/>
      <c r="H45" s="65"/>
      <c r="I45" s="65"/>
      <c r="J45" s="65"/>
      <c r="K45" s="65"/>
      <c r="L45" s="300"/>
      <c r="M45" s="301"/>
      <c r="N45" s="301"/>
      <c r="O45" s="302"/>
    </row>
    <row r="46" spans="1:15" s="1" customFormat="1" ht="13.5" thickBot="1" x14ac:dyDescent="0.25">
      <c r="B46" s="307" t="s">
        <v>44</v>
      </c>
      <c r="C46" s="308"/>
      <c r="D46" s="66">
        <f>SUM(B45:D45)</f>
        <v>0</v>
      </c>
      <c r="E46" s="44"/>
      <c r="F46" s="44"/>
      <c r="G46" s="44"/>
      <c r="H46" s="44"/>
      <c r="I46" s="44"/>
      <c r="J46" s="44"/>
      <c r="K46" s="44"/>
      <c r="L46" s="300"/>
      <c r="M46" s="301"/>
      <c r="N46" s="301"/>
      <c r="O46" s="302"/>
    </row>
    <row r="47" spans="1:15" s="1" customFormat="1" ht="39" customHeight="1" thickBot="1" x14ac:dyDescent="0.25">
      <c r="B47" s="309" t="s">
        <v>45</v>
      </c>
      <c r="C47" s="310"/>
      <c r="D47" s="170" t="str">
        <f>IF(D46=0,"",IF(D46&gt;24,"H",IF(D46&lt;17,"L","M")))</f>
        <v/>
      </c>
      <c r="E47" s="44"/>
      <c r="F47" s="44"/>
      <c r="G47" s="44"/>
      <c r="H47" s="44"/>
      <c r="I47" s="44"/>
      <c r="J47" s="44"/>
      <c r="K47" s="44"/>
      <c r="L47" s="303"/>
      <c r="M47" s="304"/>
      <c r="N47" s="304"/>
      <c r="O47" s="305"/>
    </row>
    <row r="48" spans="1:15" s="1" customFormat="1" x14ac:dyDescent="0.2"/>
    <row r="49" spans="1:17" s="1" customFormat="1" x14ac:dyDescent="0.2">
      <c r="E49" s="58"/>
      <c r="F49" s="58"/>
      <c r="G49" s="58"/>
      <c r="H49" s="58"/>
      <c r="I49" s="58"/>
      <c r="J49" s="58"/>
      <c r="K49" s="58"/>
    </row>
    <row r="50" spans="1:17" s="1" customFormat="1" x14ac:dyDescent="0.2">
      <c r="E50" s="58"/>
      <c r="F50" s="58"/>
      <c r="G50" s="58"/>
      <c r="H50" s="58"/>
      <c r="I50" s="58"/>
      <c r="J50" s="58"/>
      <c r="K50" s="58"/>
    </row>
    <row r="51" spans="1:17" s="1" customFormat="1" x14ac:dyDescent="0.2">
      <c r="E51" s="44"/>
      <c r="F51" s="44"/>
      <c r="G51" s="44"/>
      <c r="H51" s="44"/>
      <c r="I51" s="44"/>
      <c r="J51" s="44"/>
      <c r="K51" s="44"/>
    </row>
    <row r="52" spans="1:17" s="1" customFormat="1" x14ac:dyDescent="0.2"/>
    <row r="53" spans="1:17" s="1" customFormat="1" ht="16.5" customHeight="1" x14ac:dyDescent="0.2"/>
    <row r="54" spans="1:17" s="1" customFormat="1" x14ac:dyDescent="0.2"/>
    <row r="55" spans="1:17" s="1" customFormat="1" x14ac:dyDescent="0.2"/>
    <row r="56" spans="1:17" s="1" customFormat="1" x14ac:dyDescent="0.2"/>
    <row r="57" spans="1:17" s="1" customFormat="1" x14ac:dyDescent="0.2">
      <c r="A57" s="67"/>
    </row>
    <row r="58" spans="1:17" ht="25.5" customHeight="1" x14ac:dyDescent="0.2">
      <c r="A58" s="298"/>
      <c r="B58" s="298"/>
      <c r="C58" s="298"/>
      <c r="D58" s="298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298"/>
      <c r="P58" s="1"/>
      <c r="Q58" s="1"/>
    </row>
    <row r="59" spans="1:17" ht="24" customHeight="1" x14ac:dyDescent="0.2">
      <c r="A59" s="298"/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1"/>
      <c r="Q59" s="1"/>
    </row>
    <row r="60" spans="1:17" x14ac:dyDescent="0.2">
      <c r="A60" s="298"/>
      <c r="B60" s="298"/>
      <c r="C60" s="298"/>
      <c r="D60" s="298"/>
      <c r="E60" s="298"/>
      <c r="F60" s="298"/>
      <c r="G60" s="298"/>
      <c r="H60" s="298"/>
      <c r="I60" s="298"/>
      <c r="J60" s="298"/>
      <c r="K60" s="298"/>
      <c r="L60" s="298"/>
      <c r="M60" s="298"/>
      <c r="N60" s="298"/>
      <c r="O60" s="298"/>
      <c r="P60" s="1"/>
      <c r="Q60" s="1"/>
    </row>
    <row r="61" spans="1:17" ht="24" customHeight="1" x14ac:dyDescent="0.2">
      <c r="A61" s="297"/>
      <c r="B61" s="297"/>
      <c r="C61" s="297"/>
      <c r="D61" s="297"/>
      <c r="E61" s="297"/>
      <c r="F61" s="297"/>
      <c r="G61" s="297"/>
      <c r="H61" s="297"/>
      <c r="I61" s="297"/>
      <c r="J61" s="297"/>
      <c r="K61" s="297"/>
      <c r="L61" s="297"/>
      <c r="M61" s="297"/>
      <c r="N61" s="297"/>
      <c r="O61" s="297"/>
      <c r="P61" s="68"/>
      <c r="Q61" s="68"/>
    </row>
    <row r="62" spans="1:17" ht="26.25" customHeight="1" x14ac:dyDescent="0.2">
      <c r="A62" s="297"/>
      <c r="B62" s="297"/>
      <c r="C62" s="297"/>
      <c r="D62" s="297"/>
      <c r="E62" s="297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1"/>
      <c r="Q62" s="1"/>
    </row>
    <row r="63" spans="1:17" ht="23.25" customHeight="1" x14ac:dyDescent="0.2">
      <c r="A63" s="297"/>
      <c r="B63" s="297"/>
      <c r="C63" s="297"/>
      <c r="D63" s="297"/>
      <c r="E63" s="297"/>
      <c r="F63" s="297"/>
      <c r="G63" s="297"/>
      <c r="H63" s="297"/>
      <c r="I63" s="297"/>
      <c r="J63" s="297"/>
      <c r="K63" s="297"/>
      <c r="L63" s="297"/>
      <c r="M63" s="297"/>
      <c r="N63" s="297"/>
      <c r="O63" s="297"/>
      <c r="P63" s="1"/>
      <c r="Q63" s="1"/>
    </row>
    <row r="64" spans="1:17" x14ac:dyDescent="0.2">
      <c r="A64" s="297"/>
      <c r="B64" s="297"/>
      <c r="C64" s="297"/>
      <c r="D64" s="297"/>
      <c r="E64" s="297"/>
      <c r="F64" s="297"/>
      <c r="G64" s="297"/>
      <c r="H64" s="297"/>
      <c r="I64" s="297"/>
      <c r="J64" s="297"/>
      <c r="K64" s="297"/>
      <c r="L64" s="297"/>
      <c r="M64" s="297"/>
      <c r="N64" s="297"/>
      <c r="O64" s="297"/>
      <c r="P64" s="68"/>
      <c r="Q64" s="68"/>
    </row>
    <row r="65" spans="1:17" ht="23.25" customHeight="1" x14ac:dyDescent="0.2">
      <c r="A65" s="297"/>
      <c r="B65" s="297"/>
      <c r="C65" s="297"/>
      <c r="D65" s="297"/>
      <c r="E65" s="297"/>
      <c r="F65" s="297"/>
      <c r="G65" s="297"/>
      <c r="H65" s="297"/>
      <c r="I65" s="297"/>
      <c r="J65" s="297"/>
      <c r="K65" s="297"/>
      <c r="L65" s="297"/>
      <c r="M65" s="297"/>
      <c r="N65" s="297"/>
      <c r="O65" s="297"/>
      <c r="P65" s="68"/>
      <c r="Q65" s="68"/>
    </row>
    <row r="66" spans="1:17" ht="22.5" customHeight="1" x14ac:dyDescent="0.2">
      <c r="A66" s="297"/>
      <c r="B66" s="297"/>
      <c r="C66" s="297"/>
      <c r="D66" s="297"/>
      <c r="E66" s="297"/>
      <c r="F66" s="297"/>
      <c r="G66" s="297"/>
      <c r="H66" s="297"/>
      <c r="I66" s="297"/>
      <c r="J66" s="297"/>
      <c r="K66" s="297"/>
      <c r="L66" s="297"/>
      <c r="M66" s="297"/>
      <c r="N66" s="297"/>
      <c r="O66" s="297"/>
      <c r="P66" s="69"/>
      <c r="Q66" s="69"/>
    </row>
    <row r="67" spans="1:17" ht="22.5" customHeight="1" x14ac:dyDescent="0.2">
      <c r="A67" s="297"/>
      <c r="B67" s="297"/>
      <c r="C67" s="297"/>
      <c r="D67" s="297"/>
      <c r="E67" s="297"/>
      <c r="F67" s="297"/>
      <c r="G67" s="297"/>
      <c r="H67" s="297"/>
      <c r="I67" s="297"/>
      <c r="J67" s="297"/>
      <c r="K67" s="297"/>
      <c r="L67" s="297"/>
      <c r="M67" s="297"/>
      <c r="N67" s="297"/>
      <c r="O67" s="297"/>
      <c r="P67" s="68"/>
      <c r="Q67" s="68"/>
    </row>
    <row r="68" spans="1:17" ht="31.5" customHeight="1" x14ac:dyDescent="0.2"/>
  </sheetData>
  <sheetProtection password="CA49" sheet="1" scenarios="1" selectLockedCells="1"/>
  <mergeCells count="39">
    <mergeCell ref="B10:K10"/>
    <mergeCell ref="B4:K4"/>
    <mergeCell ref="M4:P14"/>
    <mergeCell ref="B13:K13"/>
    <mergeCell ref="B14:K14"/>
    <mergeCell ref="B5:K5"/>
    <mergeCell ref="B6:K6"/>
    <mergeCell ref="B7:K7"/>
    <mergeCell ref="B8:K8"/>
    <mergeCell ref="B11:K11"/>
    <mergeCell ref="B12:K12"/>
    <mergeCell ref="A67:O67"/>
    <mergeCell ref="A1:O1"/>
    <mergeCell ref="A2:O2"/>
    <mergeCell ref="L43:O47"/>
    <mergeCell ref="A27:M27"/>
    <mergeCell ref="A40:M40"/>
    <mergeCell ref="B24:K24"/>
    <mergeCell ref="B25:K25"/>
    <mergeCell ref="B15:K15"/>
    <mergeCell ref="B16:K16"/>
    <mergeCell ref="B46:C46"/>
    <mergeCell ref="B47:C47"/>
    <mergeCell ref="A62:O62"/>
    <mergeCell ref="A61:O61"/>
    <mergeCell ref="A64:O64"/>
    <mergeCell ref="B18:K18"/>
    <mergeCell ref="B17:K17"/>
    <mergeCell ref="A65:O65"/>
    <mergeCell ref="A58:O58"/>
    <mergeCell ref="A59:O59"/>
    <mergeCell ref="A66:O66"/>
    <mergeCell ref="A63:O63"/>
    <mergeCell ref="A60:O60"/>
    <mergeCell ref="B23:K23"/>
    <mergeCell ref="B19:K19"/>
    <mergeCell ref="B20:K20"/>
    <mergeCell ref="B21:K21"/>
    <mergeCell ref="B22:K22"/>
  </mergeCells>
  <phoneticPr fontId="6" type="noConversion"/>
  <conditionalFormatting sqref="K29:K38 D47">
    <cfRule type="cellIs" dxfId="3" priority="1" stopIfTrue="1" operator="equal">
      <formula>"L"</formula>
    </cfRule>
    <cfRule type="cellIs" dxfId="2" priority="2" stopIfTrue="1" operator="equal">
      <formula>"M"</formula>
    </cfRule>
    <cfRule type="cellIs" dxfId="1" priority="3" stopIfTrue="1" operator="equal">
      <formula>"H"</formula>
    </cfRule>
  </conditionalFormatting>
  <printOptions horizontalCentered="1"/>
  <pageMargins left="0.5" right="0.5" top="0.59" bottom="0.75" header="0.5" footer="0.5"/>
  <pageSetup scale="95" orientation="portrait" horizontalDpi="1200" verticalDpi="1200" r:id="rId1"/>
  <headerFooter alignWithMargins="0">
    <oddFooter>&amp;L&amp;G&amp;R© 2020 The Ergonomics Center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P28"/>
  <sheetViews>
    <sheetView topLeftCell="A3" zoomScale="94" zoomScaleNormal="94" workbookViewId="0">
      <selection activeCell="B3" sqref="B3:F3"/>
    </sheetView>
  </sheetViews>
  <sheetFormatPr defaultColWidth="9.140625" defaultRowHeight="12.75" x14ac:dyDescent="0.2"/>
  <cols>
    <col min="1" max="1" width="26.5703125" style="5" customWidth="1"/>
    <col min="2" max="5" width="11.42578125" customWidth="1"/>
    <col min="6" max="6" width="13" customWidth="1"/>
    <col min="7" max="7" width="10.7109375" customWidth="1"/>
    <col min="9" max="9" width="11.7109375" customWidth="1"/>
    <col min="11" max="11" width="12" customWidth="1"/>
    <col min="12" max="12" width="10.140625" customWidth="1"/>
  </cols>
  <sheetData>
    <row r="1" spans="1:16" ht="18" x14ac:dyDescent="0.25">
      <c r="B1" s="321" t="s">
        <v>141</v>
      </c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80"/>
      <c r="N1" s="80"/>
      <c r="O1" s="80"/>
      <c r="P1" s="80"/>
    </row>
    <row r="2" spans="1:16" ht="18" x14ac:dyDescent="0.25">
      <c r="A2" s="81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</row>
    <row r="3" spans="1:16" x14ac:dyDescent="0.2">
      <c r="A3" s="82" t="s">
        <v>11</v>
      </c>
      <c r="B3" s="242"/>
      <c r="C3" s="242"/>
      <c r="D3" s="242"/>
      <c r="E3" s="242"/>
      <c r="F3" s="242"/>
    </row>
    <row r="4" spans="1:16" x14ac:dyDescent="0.2">
      <c r="A4" s="82" t="s">
        <v>10</v>
      </c>
      <c r="B4" s="266"/>
      <c r="C4" s="266"/>
      <c r="D4" s="266"/>
      <c r="E4" s="266"/>
      <c r="F4" s="266"/>
    </row>
    <row r="5" spans="1:16" x14ac:dyDescent="0.2">
      <c r="A5" s="82" t="s">
        <v>12</v>
      </c>
      <c r="B5" s="266"/>
      <c r="C5" s="266"/>
      <c r="D5" s="266"/>
      <c r="E5" s="266"/>
      <c r="F5" s="266"/>
    </row>
    <row r="6" spans="1:16" ht="13.5" thickBot="1" x14ac:dyDescent="0.25">
      <c r="A6" s="82"/>
    </row>
    <row r="7" spans="1:16" s="5" customFormat="1" ht="30" customHeight="1" thickBot="1" x14ac:dyDescent="0.25">
      <c r="A7" s="3"/>
      <c r="B7" s="322" t="s">
        <v>142</v>
      </c>
      <c r="C7" s="323"/>
      <c r="D7" s="323"/>
      <c r="E7" s="324"/>
      <c r="F7" s="325" t="s">
        <v>143</v>
      </c>
      <c r="G7" s="326"/>
      <c r="H7" s="327"/>
      <c r="I7" s="83" t="s">
        <v>144</v>
      </c>
      <c r="J7" s="84"/>
      <c r="K7" s="328" t="s">
        <v>145</v>
      </c>
      <c r="L7" s="329"/>
    </row>
    <row r="8" spans="1:16" ht="48.75" thickBot="1" x14ac:dyDescent="0.25">
      <c r="A8" s="85" t="s">
        <v>146</v>
      </c>
      <c r="B8" s="86" t="s">
        <v>147</v>
      </c>
      <c r="C8" s="86" t="s">
        <v>148</v>
      </c>
      <c r="D8" s="87" t="s">
        <v>149</v>
      </c>
      <c r="E8" s="88" t="s">
        <v>150</v>
      </c>
      <c r="F8" s="89" t="s">
        <v>151</v>
      </c>
      <c r="G8" s="87" t="s">
        <v>152</v>
      </c>
      <c r="H8" s="90" t="s">
        <v>57</v>
      </c>
      <c r="I8" s="91" t="s">
        <v>153</v>
      </c>
      <c r="J8" s="92" t="s">
        <v>154</v>
      </c>
      <c r="K8" s="330" t="s">
        <v>155</v>
      </c>
      <c r="L8" s="331"/>
      <c r="M8" s="91" t="s">
        <v>156</v>
      </c>
    </row>
    <row r="9" spans="1:16" ht="27" customHeight="1" thickTop="1" x14ac:dyDescent="0.2">
      <c r="A9" s="137"/>
      <c r="B9" s="114"/>
      <c r="C9" s="114"/>
      <c r="D9" s="115"/>
      <c r="E9" s="116"/>
      <c r="F9" s="117"/>
      <c r="G9" s="115"/>
      <c r="H9" s="118"/>
      <c r="I9" s="119"/>
      <c r="J9" s="120"/>
      <c r="K9" s="351"/>
      <c r="L9" s="352"/>
      <c r="M9" s="121"/>
    </row>
    <row r="10" spans="1:16" ht="27" customHeight="1" x14ac:dyDescent="0.2">
      <c r="A10" s="138"/>
      <c r="B10" s="122"/>
      <c r="C10" s="122"/>
      <c r="D10" s="123"/>
      <c r="E10" s="124"/>
      <c r="F10" s="125"/>
      <c r="G10" s="123"/>
      <c r="H10" s="126"/>
      <c r="I10" s="127"/>
      <c r="J10" s="120"/>
      <c r="K10" s="335"/>
      <c r="L10" s="336"/>
      <c r="M10" s="128"/>
    </row>
    <row r="11" spans="1:16" ht="27" customHeight="1" x14ac:dyDescent="0.2">
      <c r="A11" s="138"/>
      <c r="B11" s="122"/>
      <c r="C11" s="122"/>
      <c r="D11" s="123"/>
      <c r="E11" s="124"/>
      <c r="F11" s="125"/>
      <c r="G11" s="123"/>
      <c r="H11" s="126"/>
      <c r="I11" s="127"/>
      <c r="J11" s="120"/>
      <c r="K11" s="335"/>
      <c r="L11" s="336"/>
      <c r="M11" s="128"/>
    </row>
    <row r="12" spans="1:16" ht="27" customHeight="1" x14ac:dyDescent="0.2">
      <c r="A12" s="138"/>
      <c r="B12" s="122"/>
      <c r="C12" s="122"/>
      <c r="D12" s="123"/>
      <c r="E12" s="124"/>
      <c r="F12" s="125"/>
      <c r="G12" s="123"/>
      <c r="H12" s="126"/>
      <c r="I12" s="127"/>
      <c r="J12" s="120"/>
      <c r="K12" s="335"/>
      <c r="L12" s="336"/>
      <c r="M12" s="128"/>
    </row>
    <row r="13" spans="1:16" ht="27" customHeight="1" x14ac:dyDescent="0.2">
      <c r="A13" s="138"/>
      <c r="B13" s="122"/>
      <c r="C13" s="122"/>
      <c r="D13" s="123"/>
      <c r="E13" s="124"/>
      <c r="F13" s="125"/>
      <c r="G13" s="123"/>
      <c r="H13" s="126"/>
      <c r="I13" s="127"/>
      <c r="J13" s="120"/>
      <c r="K13" s="335"/>
      <c r="L13" s="336"/>
      <c r="M13" s="128"/>
    </row>
    <row r="14" spans="1:16" ht="27" customHeight="1" x14ac:dyDescent="0.2">
      <c r="A14" s="138"/>
      <c r="B14" s="122"/>
      <c r="C14" s="122"/>
      <c r="D14" s="123"/>
      <c r="E14" s="124"/>
      <c r="F14" s="125"/>
      <c r="G14" s="123"/>
      <c r="H14" s="126"/>
      <c r="I14" s="127"/>
      <c r="J14" s="120"/>
      <c r="K14" s="335"/>
      <c r="L14" s="336"/>
      <c r="M14" s="128"/>
    </row>
    <row r="15" spans="1:16" ht="27" customHeight="1" x14ac:dyDescent="0.2">
      <c r="A15" s="138"/>
      <c r="B15" s="122"/>
      <c r="C15" s="122"/>
      <c r="D15" s="123"/>
      <c r="E15" s="124"/>
      <c r="F15" s="125"/>
      <c r="G15" s="123"/>
      <c r="H15" s="126"/>
      <c r="I15" s="127"/>
      <c r="J15" s="120"/>
      <c r="K15" s="335"/>
      <c r="L15" s="336"/>
      <c r="M15" s="127"/>
    </row>
    <row r="16" spans="1:16" ht="27" customHeight="1" x14ac:dyDescent="0.2">
      <c r="A16" s="138"/>
      <c r="B16" s="122"/>
      <c r="C16" s="122"/>
      <c r="D16" s="123"/>
      <c r="E16" s="124"/>
      <c r="F16" s="125"/>
      <c r="G16" s="123"/>
      <c r="H16" s="126"/>
      <c r="I16" s="127"/>
      <c r="J16" s="120"/>
      <c r="K16" s="335"/>
      <c r="L16" s="336"/>
      <c r="M16" s="119"/>
    </row>
    <row r="17" spans="1:13" ht="27" customHeight="1" x14ac:dyDescent="0.2">
      <c r="A17" s="139"/>
      <c r="B17" s="129"/>
      <c r="C17" s="129"/>
      <c r="D17" s="71"/>
      <c r="E17" s="130"/>
      <c r="F17" s="70"/>
      <c r="G17" s="71"/>
      <c r="H17" s="78"/>
      <c r="I17" s="131"/>
      <c r="J17" s="132"/>
      <c r="K17" s="337"/>
      <c r="L17" s="338"/>
      <c r="M17" s="131"/>
    </row>
    <row r="18" spans="1:13" ht="27" customHeight="1" thickBot="1" x14ac:dyDescent="0.25">
      <c r="A18" s="140"/>
      <c r="B18" s="133"/>
      <c r="C18" s="133"/>
      <c r="D18" s="73"/>
      <c r="E18" s="134"/>
      <c r="F18" s="72"/>
      <c r="G18" s="73"/>
      <c r="H18" s="79"/>
      <c r="I18" s="135"/>
      <c r="J18" s="136"/>
      <c r="K18" s="339"/>
      <c r="L18" s="340"/>
      <c r="M18" s="141"/>
    </row>
    <row r="20" spans="1:13" x14ac:dyDescent="0.2">
      <c r="A20" s="350" t="s">
        <v>157</v>
      </c>
      <c r="B20" s="350"/>
      <c r="C20" s="350"/>
      <c r="D20" s="350"/>
      <c r="E20" s="350"/>
      <c r="F20" s="350"/>
      <c r="G20" s="350"/>
      <c r="H20" s="350"/>
      <c r="I20" s="350"/>
      <c r="J20" s="350"/>
      <c r="K20" s="350"/>
      <c r="L20" s="350"/>
    </row>
    <row r="21" spans="1:13" ht="6.75" customHeight="1" thickBot="1" x14ac:dyDescent="0.25"/>
    <row r="22" spans="1:13" ht="90.75" customHeight="1" thickBot="1" x14ac:dyDescent="0.25">
      <c r="A22" s="93" t="s">
        <v>158</v>
      </c>
      <c r="B22" s="94" t="s">
        <v>159</v>
      </c>
      <c r="C22" s="95" t="s">
        <v>160</v>
      </c>
      <c r="D22" s="96" t="s">
        <v>161</v>
      </c>
      <c r="E22" s="97" t="s">
        <v>162</v>
      </c>
      <c r="F22" s="94" t="s">
        <v>151</v>
      </c>
      <c r="G22" s="96" t="s">
        <v>152</v>
      </c>
      <c r="H22" s="98" t="s">
        <v>57</v>
      </c>
      <c r="I22" s="99" t="s">
        <v>163</v>
      </c>
      <c r="J22" s="100" t="s">
        <v>164</v>
      </c>
      <c r="K22" s="330" t="s">
        <v>165</v>
      </c>
      <c r="L22" s="331"/>
      <c r="M22" s="100" t="s">
        <v>164</v>
      </c>
    </row>
    <row r="23" spans="1:13" s="106" customFormat="1" ht="23.25" customHeight="1" thickTop="1" x14ac:dyDescent="0.2">
      <c r="A23" s="101" t="s">
        <v>166</v>
      </c>
      <c r="B23" s="102" t="s">
        <v>167</v>
      </c>
      <c r="C23" s="103" t="s">
        <v>168</v>
      </c>
      <c r="D23" s="103" t="s">
        <v>169</v>
      </c>
      <c r="E23" s="104" t="s">
        <v>170</v>
      </c>
      <c r="F23" s="341" t="s">
        <v>171</v>
      </c>
      <c r="G23" s="342"/>
      <c r="H23" s="343"/>
      <c r="I23" s="105" t="s">
        <v>172</v>
      </c>
      <c r="J23" s="332" t="s">
        <v>173</v>
      </c>
      <c r="K23" s="353" t="s">
        <v>174</v>
      </c>
      <c r="L23" s="343"/>
      <c r="M23" s="332" t="s">
        <v>173</v>
      </c>
    </row>
    <row r="24" spans="1:13" s="106" customFormat="1" ht="22.5" customHeight="1" x14ac:dyDescent="0.2">
      <c r="A24" s="107" t="s">
        <v>175</v>
      </c>
      <c r="B24" s="108" t="s">
        <v>176</v>
      </c>
      <c r="C24" s="103" t="s">
        <v>177</v>
      </c>
      <c r="D24" s="103" t="s">
        <v>178</v>
      </c>
      <c r="E24" s="104" t="s">
        <v>179</v>
      </c>
      <c r="F24" s="344"/>
      <c r="G24" s="345"/>
      <c r="H24" s="346"/>
      <c r="I24" s="105" t="s">
        <v>180</v>
      </c>
      <c r="J24" s="333"/>
      <c r="K24" s="344"/>
      <c r="L24" s="346"/>
      <c r="M24" s="333"/>
    </row>
    <row r="25" spans="1:13" s="106" customFormat="1" ht="34.5" thickBot="1" x14ac:dyDescent="0.25">
      <c r="A25" s="109" t="s">
        <v>181</v>
      </c>
      <c r="B25" s="110" t="s">
        <v>182</v>
      </c>
      <c r="C25" s="111" t="s">
        <v>183</v>
      </c>
      <c r="D25" s="111" t="s">
        <v>184</v>
      </c>
      <c r="E25" s="112" t="s">
        <v>185</v>
      </c>
      <c r="F25" s="347"/>
      <c r="G25" s="348"/>
      <c r="H25" s="349"/>
      <c r="I25" s="113" t="s">
        <v>186</v>
      </c>
      <c r="J25" s="334"/>
      <c r="K25" s="347"/>
      <c r="L25" s="349"/>
      <c r="M25" s="334"/>
    </row>
    <row r="26" spans="1:13" x14ac:dyDescent="0.2">
      <c r="A26"/>
    </row>
    <row r="27" spans="1:13" x14ac:dyDescent="0.2">
      <c r="A27"/>
    </row>
    <row r="28" spans="1:13" x14ac:dyDescent="0.2">
      <c r="A28"/>
    </row>
  </sheetData>
  <sheetProtection password="CA49" sheet="1" scenarios="1" selectLockedCells="1"/>
  <mergeCells count="24">
    <mergeCell ref="F23:H25"/>
    <mergeCell ref="A20:L20"/>
    <mergeCell ref="K16:L16"/>
    <mergeCell ref="K9:L9"/>
    <mergeCell ref="K15:L15"/>
    <mergeCell ref="J23:J25"/>
    <mergeCell ref="K23:L25"/>
    <mergeCell ref="M23:M25"/>
    <mergeCell ref="K10:L10"/>
    <mergeCell ref="K11:L11"/>
    <mergeCell ref="K12:L12"/>
    <mergeCell ref="K13:L13"/>
    <mergeCell ref="K17:L17"/>
    <mergeCell ref="K22:L22"/>
    <mergeCell ref="K14:L14"/>
    <mergeCell ref="K18:L18"/>
    <mergeCell ref="B1:L1"/>
    <mergeCell ref="B7:E7"/>
    <mergeCell ref="F7:H7"/>
    <mergeCell ref="K7:L7"/>
    <mergeCell ref="K8:L8"/>
    <mergeCell ref="B3:F3"/>
    <mergeCell ref="B4:F4"/>
    <mergeCell ref="B5:F5"/>
  </mergeCells>
  <phoneticPr fontId="6" type="noConversion"/>
  <printOptions horizontalCentered="1"/>
  <pageMargins left="0.75" right="0.75" top="0.6" bottom="0.63" header="0.26" footer="0.25"/>
  <pageSetup scale="70" orientation="landscape" r:id="rId1"/>
  <headerFooter alignWithMargins="0">
    <oddFooter>&amp;L&amp;G&amp;R© 2020 The Ergonomics Center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35"/>
  <sheetViews>
    <sheetView zoomScaleNormal="100" workbookViewId="0">
      <selection activeCell="K9" sqref="K9"/>
    </sheetView>
  </sheetViews>
  <sheetFormatPr defaultColWidth="9.140625" defaultRowHeight="12.75" x14ac:dyDescent="0.2"/>
  <cols>
    <col min="1" max="1" width="4" style="179" bestFit="1" customWidth="1"/>
    <col min="2" max="2" width="29.28515625" style="179" customWidth="1"/>
    <col min="3" max="3" width="9" style="179" customWidth="1"/>
    <col min="4" max="4" width="14.28515625" style="179" customWidth="1"/>
    <col min="5" max="5" width="15.28515625" style="179" customWidth="1"/>
    <col min="6" max="6" width="13.28515625" style="179" customWidth="1"/>
    <col min="7" max="8" width="14.7109375" style="179" customWidth="1"/>
    <col min="9" max="9" width="11.28515625" style="179" customWidth="1"/>
    <col min="10" max="16384" width="9.140625" style="179"/>
  </cols>
  <sheetData>
    <row r="1" spans="1:11" ht="20.25" x14ac:dyDescent="0.3">
      <c r="A1" s="354" t="s">
        <v>292</v>
      </c>
      <c r="B1" s="354"/>
      <c r="C1" s="354"/>
      <c r="D1" s="354"/>
      <c r="E1" s="354"/>
      <c r="F1" s="354"/>
      <c r="G1" s="354"/>
      <c r="H1" s="354"/>
      <c r="I1" s="354"/>
    </row>
    <row r="2" spans="1:11" ht="23.25" x14ac:dyDescent="0.35">
      <c r="A2" s="355" t="s">
        <v>293</v>
      </c>
      <c r="B2" s="355"/>
      <c r="C2" s="355"/>
      <c r="D2" s="355"/>
      <c r="E2" s="355"/>
      <c r="F2" s="355"/>
      <c r="G2" s="355"/>
      <c r="H2" s="355"/>
      <c r="I2" s="355"/>
    </row>
    <row r="4" spans="1:11" x14ac:dyDescent="0.2">
      <c r="B4" s="206" t="s">
        <v>294</v>
      </c>
      <c r="C4" s="356"/>
      <c r="D4" s="356"/>
      <c r="E4" s="356"/>
      <c r="F4" s="356"/>
      <c r="G4" s="206" t="s">
        <v>295</v>
      </c>
      <c r="H4" s="357"/>
      <c r="I4" s="358"/>
      <c r="J4" s="206"/>
    </row>
    <row r="5" spans="1:11" x14ac:dyDescent="0.2">
      <c r="B5" s="206" t="s">
        <v>296</v>
      </c>
      <c r="C5" s="356"/>
      <c r="D5" s="356"/>
      <c r="E5" s="356"/>
      <c r="F5" s="356"/>
      <c r="G5" s="206" t="s">
        <v>297</v>
      </c>
      <c r="H5" s="358"/>
      <c r="I5" s="358"/>
      <c r="J5" s="206"/>
    </row>
    <row r="6" spans="1:11" x14ac:dyDescent="0.2">
      <c r="B6" s="206" t="s">
        <v>13</v>
      </c>
      <c r="C6" s="356"/>
      <c r="D6" s="356"/>
      <c r="E6" s="356"/>
      <c r="F6" s="356"/>
      <c r="G6" s="206" t="s">
        <v>298</v>
      </c>
      <c r="H6" s="361"/>
      <c r="I6" s="361"/>
      <c r="J6" s="206"/>
    </row>
    <row r="7" spans="1:11" x14ac:dyDescent="0.2">
      <c r="A7" s="362" t="s">
        <v>299</v>
      </c>
      <c r="B7" s="362"/>
      <c r="C7" s="361"/>
      <c r="D7" s="361"/>
      <c r="E7" s="207"/>
      <c r="F7" s="207"/>
      <c r="G7" s="206" t="s">
        <v>300</v>
      </c>
      <c r="H7" s="361"/>
      <c r="I7" s="361"/>
      <c r="K7" s="206"/>
    </row>
    <row r="8" spans="1:11" ht="13.5" thickBot="1" x14ac:dyDescent="0.25">
      <c r="B8" s="205"/>
      <c r="C8" s="205"/>
    </row>
    <row r="9" spans="1:11" ht="38.25" x14ac:dyDescent="0.2">
      <c r="A9" s="204" t="s">
        <v>301</v>
      </c>
      <c r="B9" s="363" t="s">
        <v>69</v>
      </c>
      <c r="C9" s="364"/>
      <c r="D9" s="203" t="s">
        <v>302</v>
      </c>
      <c r="E9" s="203" t="s">
        <v>303</v>
      </c>
      <c r="F9" s="203" t="s">
        <v>304</v>
      </c>
      <c r="G9" s="203" t="s">
        <v>305</v>
      </c>
      <c r="H9" s="203" t="s">
        <v>306</v>
      </c>
      <c r="I9" s="202" t="s">
        <v>307</v>
      </c>
    </row>
    <row r="10" spans="1:11" ht="45" customHeight="1" x14ac:dyDescent="0.2">
      <c r="A10" s="201">
        <v>1</v>
      </c>
      <c r="B10" s="365"/>
      <c r="C10" s="365"/>
      <c r="D10" s="142"/>
      <c r="E10" s="172"/>
      <c r="F10" s="172"/>
      <c r="G10" s="172"/>
      <c r="H10" s="172"/>
      <c r="I10" s="173"/>
    </row>
    <row r="11" spans="1:11" ht="45" customHeight="1" x14ac:dyDescent="0.2">
      <c r="A11" s="201">
        <v>2</v>
      </c>
      <c r="B11" s="365"/>
      <c r="C11" s="365"/>
      <c r="D11" s="142"/>
      <c r="E11" s="172"/>
      <c r="F11" s="172"/>
      <c r="G11" s="172"/>
      <c r="H11" s="172"/>
      <c r="I11" s="173"/>
    </row>
    <row r="12" spans="1:11" ht="45" customHeight="1" x14ac:dyDescent="0.2">
      <c r="A12" s="201">
        <v>3</v>
      </c>
      <c r="B12" s="365"/>
      <c r="C12" s="365"/>
      <c r="D12" s="142"/>
      <c r="E12" s="172"/>
      <c r="F12" s="172"/>
      <c r="G12" s="172"/>
      <c r="H12" s="172"/>
      <c r="I12" s="173"/>
    </row>
    <row r="13" spans="1:11" ht="45" customHeight="1" x14ac:dyDescent="0.2">
      <c r="A13" s="201">
        <v>4</v>
      </c>
      <c r="B13" s="365"/>
      <c r="C13" s="365"/>
      <c r="D13" s="142"/>
      <c r="E13" s="172"/>
      <c r="F13" s="172"/>
      <c r="G13" s="172"/>
      <c r="H13" s="172"/>
      <c r="I13" s="173"/>
    </row>
    <row r="14" spans="1:11" ht="45" customHeight="1" x14ac:dyDescent="0.2">
      <c r="A14" s="201">
        <v>5</v>
      </c>
      <c r="B14" s="365"/>
      <c r="C14" s="365"/>
      <c r="D14" s="142"/>
      <c r="E14" s="172"/>
      <c r="F14" s="172"/>
      <c r="G14" s="172"/>
      <c r="H14" s="172"/>
      <c r="I14" s="173"/>
    </row>
    <row r="15" spans="1:11" ht="45" customHeight="1" x14ac:dyDescent="0.2">
      <c r="A15" s="201">
        <v>6</v>
      </c>
      <c r="B15" s="359"/>
      <c r="C15" s="360"/>
      <c r="D15" s="142"/>
      <c r="E15" s="172"/>
      <c r="F15" s="172"/>
      <c r="G15" s="172"/>
      <c r="H15" s="172"/>
      <c r="I15" s="173"/>
    </row>
    <row r="16" spans="1:11" ht="45" customHeight="1" x14ac:dyDescent="0.2">
      <c r="A16" s="201">
        <v>7</v>
      </c>
      <c r="B16" s="359"/>
      <c r="C16" s="360"/>
      <c r="D16" s="142"/>
      <c r="E16" s="172"/>
      <c r="F16" s="172"/>
      <c r="G16" s="174"/>
      <c r="H16" s="174"/>
      <c r="I16" s="173"/>
    </row>
    <row r="17" spans="1:9" ht="45" customHeight="1" x14ac:dyDescent="0.2">
      <c r="A17" s="201">
        <v>8</v>
      </c>
      <c r="B17" s="359"/>
      <c r="C17" s="360"/>
      <c r="D17" s="142"/>
      <c r="E17" s="172"/>
      <c r="F17" s="172"/>
      <c r="G17" s="174"/>
      <c r="H17" s="174"/>
      <c r="I17" s="173"/>
    </row>
    <row r="18" spans="1:9" ht="45" customHeight="1" x14ac:dyDescent="0.2">
      <c r="A18" s="201">
        <v>9</v>
      </c>
      <c r="B18" s="359"/>
      <c r="C18" s="360"/>
      <c r="D18" s="142"/>
      <c r="E18" s="172"/>
      <c r="F18" s="172"/>
      <c r="G18" s="174"/>
      <c r="H18" s="174"/>
      <c r="I18" s="173"/>
    </row>
    <row r="19" spans="1:9" ht="45" customHeight="1" x14ac:dyDescent="0.2">
      <c r="A19" s="201">
        <v>10</v>
      </c>
      <c r="B19" s="359"/>
      <c r="C19" s="360"/>
      <c r="D19" s="142"/>
      <c r="E19" s="172"/>
      <c r="F19" s="172"/>
      <c r="G19" s="174"/>
      <c r="H19" s="174"/>
      <c r="I19" s="173"/>
    </row>
    <row r="20" spans="1:9" ht="45" customHeight="1" x14ac:dyDescent="0.2">
      <c r="A20" s="201">
        <v>11</v>
      </c>
      <c r="B20" s="359"/>
      <c r="C20" s="360"/>
      <c r="D20" s="175"/>
      <c r="E20" s="174"/>
      <c r="F20" s="174"/>
      <c r="G20" s="174"/>
      <c r="H20" s="174"/>
      <c r="I20" s="173"/>
    </row>
    <row r="21" spans="1:9" ht="45" customHeight="1" x14ac:dyDescent="0.2">
      <c r="A21" s="201">
        <v>12</v>
      </c>
      <c r="B21" s="359"/>
      <c r="C21" s="360"/>
      <c r="D21" s="175"/>
      <c r="E21" s="174"/>
      <c r="F21" s="174"/>
      <c r="G21" s="174"/>
      <c r="H21" s="174"/>
      <c r="I21" s="173"/>
    </row>
    <row r="22" spans="1:9" ht="45" customHeight="1" x14ac:dyDescent="0.2">
      <c r="A22" s="201">
        <v>13</v>
      </c>
      <c r="B22" s="359"/>
      <c r="C22" s="360"/>
      <c r="D22" s="175"/>
      <c r="E22" s="174"/>
      <c r="F22" s="174"/>
      <c r="G22" s="174"/>
      <c r="H22" s="174"/>
      <c r="I22" s="173"/>
    </row>
    <row r="23" spans="1:9" ht="45" customHeight="1" x14ac:dyDescent="0.2">
      <c r="A23" s="201">
        <v>14</v>
      </c>
      <c r="B23" s="359"/>
      <c r="C23" s="360"/>
      <c r="D23" s="175"/>
      <c r="E23" s="174"/>
      <c r="F23" s="174"/>
      <c r="G23" s="174"/>
      <c r="H23" s="174"/>
      <c r="I23" s="173"/>
    </row>
    <row r="24" spans="1:9" ht="45" customHeight="1" thickBot="1" x14ac:dyDescent="0.25">
      <c r="A24" s="200">
        <v>15</v>
      </c>
      <c r="B24" s="371"/>
      <c r="C24" s="372"/>
      <c r="D24" s="176"/>
      <c r="E24" s="177"/>
      <c r="F24" s="177"/>
      <c r="G24" s="177"/>
      <c r="H24" s="177"/>
      <c r="I24" s="178"/>
    </row>
    <row r="25" spans="1:9" ht="13.5" thickBot="1" x14ac:dyDescent="0.25">
      <c r="A25" s="199"/>
      <c r="B25" s="186"/>
      <c r="C25" s="186"/>
      <c r="D25" s="186"/>
      <c r="E25" s="186"/>
      <c r="F25" s="186"/>
      <c r="G25" s="186"/>
      <c r="H25" s="186"/>
      <c r="I25" s="186"/>
    </row>
    <row r="26" spans="1:9" x14ac:dyDescent="0.2">
      <c r="A26" s="186"/>
      <c r="B26" s="373" t="s">
        <v>64</v>
      </c>
      <c r="C26" s="374"/>
      <c r="D26" s="375"/>
      <c r="E26" s="373" t="s">
        <v>308</v>
      </c>
      <c r="F26" s="374"/>
      <c r="G26" s="374"/>
      <c r="H26" s="374"/>
      <c r="I26" s="375"/>
    </row>
    <row r="27" spans="1:9" x14ac:dyDescent="0.2">
      <c r="A27" s="186"/>
      <c r="B27" s="198" t="s">
        <v>101</v>
      </c>
      <c r="C27" s="366"/>
      <c r="D27" s="367"/>
      <c r="E27" s="197"/>
      <c r="F27" s="188" t="s">
        <v>99</v>
      </c>
      <c r="G27" s="368"/>
      <c r="H27" s="369"/>
      <c r="I27" s="370"/>
    </row>
    <row r="28" spans="1:9" x14ac:dyDescent="0.2">
      <c r="A28" s="186"/>
      <c r="B28" s="191" t="s">
        <v>58</v>
      </c>
      <c r="C28" s="366"/>
      <c r="D28" s="367"/>
      <c r="E28" s="186"/>
      <c r="F28" s="188" t="s">
        <v>100</v>
      </c>
      <c r="G28" s="366" t="s">
        <v>74</v>
      </c>
      <c r="H28" s="383"/>
      <c r="I28" s="367"/>
    </row>
    <row r="29" spans="1:9" x14ac:dyDescent="0.2">
      <c r="A29" s="186"/>
      <c r="B29" s="191" t="s">
        <v>59</v>
      </c>
      <c r="C29" s="366" t="s">
        <v>70</v>
      </c>
      <c r="D29" s="367"/>
      <c r="E29" s="186"/>
      <c r="F29" s="188" t="s">
        <v>102</v>
      </c>
      <c r="G29" s="368"/>
      <c r="H29" s="369"/>
      <c r="I29" s="370"/>
    </row>
    <row r="30" spans="1:9" x14ac:dyDescent="0.2">
      <c r="A30" s="186"/>
      <c r="B30" s="191" t="s">
        <v>60</v>
      </c>
      <c r="C30" s="384" t="s">
        <v>309</v>
      </c>
      <c r="D30" s="385"/>
      <c r="E30" s="186"/>
      <c r="F30" s="188" t="s">
        <v>75</v>
      </c>
      <c r="G30" s="366" t="s">
        <v>74</v>
      </c>
      <c r="H30" s="383"/>
      <c r="I30" s="367"/>
    </row>
    <row r="31" spans="1:9" ht="13.5" thickBot="1" x14ac:dyDescent="0.25">
      <c r="A31" s="186"/>
      <c r="B31" s="191" t="s">
        <v>61</v>
      </c>
      <c r="C31" s="366" t="s">
        <v>73</v>
      </c>
      <c r="D31" s="367"/>
      <c r="E31" s="186"/>
      <c r="F31" s="188" t="s">
        <v>65</v>
      </c>
      <c r="G31" s="376"/>
      <c r="H31" s="377"/>
      <c r="I31" s="378"/>
    </row>
    <row r="32" spans="1:9" x14ac:dyDescent="0.2">
      <c r="A32" s="186"/>
      <c r="B32" s="191" t="s">
        <v>62</v>
      </c>
      <c r="C32" s="366"/>
      <c r="D32" s="367"/>
      <c r="E32" s="196" t="s">
        <v>140</v>
      </c>
      <c r="F32" s="195" t="s">
        <v>310</v>
      </c>
      <c r="G32" s="194"/>
      <c r="H32" s="193" t="s">
        <v>68</v>
      </c>
      <c r="I32" s="192" t="s">
        <v>310</v>
      </c>
    </row>
    <row r="33" spans="1:9" x14ac:dyDescent="0.2">
      <c r="A33" s="186"/>
      <c r="B33" s="191" t="s">
        <v>63</v>
      </c>
      <c r="C33" s="379"/>
      <c r="D33" s="380"/>
      <c r="E33" s="190" t="s">
        <v>67</v>
      </c>
      <c r="F33" s="187" t="s">
        <v>310</v>
      </c>
      <c r="G33" s="189"/>
      <c r="H33" s="188" t="s">
        <v>311</v>
      </c>
      <c r="I33" s="187" t="s">
        <v>310</v>
      </c>
    </row>
    <row r="34" spans="1:9" ht="13.5" thickBot="1" x14ac:dyDescent="0.25">
      <c r="A34" s="186"/>
      <c r="B34" s="185"/>
      <c r="C34" s="381"/>
      <c r="D34" s="382"/>
      <c r="E34" s="184" t="s">
        <v>312</v>
      </c>
      <c r="F34" s="181" t="s">
        <v>310</v>
      </c>
      <c r="G34" s="183"/>
      <c r="H34" s="182" t="s">
        <v>66</v>
      </c>
      <c r="I34" s="181" t="s">
        <v>310</v>
      </c>
    </row>
    <row r="35" spans="1:9" x14ac:dyDescent="0.2">
      <c r="B35" s="180"/>
      <c r="C35" s="180"/>
      <c r="D35" s="180"/>
    </row>
  </sheetData>
  <mergeCells count="41">
    <mergeCell ref="C31:D31"/>
    <mergeCell ref="G31:I31"/>
    <mergeCell ref="C32:D32"/>
    <mergeCell ref="C33:D34"/>
    <mergeCell ref="C28:D28"/>
    <mergeCell ref="G28:I28"/>
    <mergeCell ref="C29:D29"/>
    <mergeCell ref="G29:I29"/>
    <mergeCell ref="C30:D30"/>
    <mergeCell ref="G30:I30"/>
    <mergeCell ref="C27:D27"/>
    <mergeCell ref="G27:I27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6:D26"/>
    <mergeCell ref="E26:I26"/>
    <mergeCell ref="B15:C15"/>
    <mergeCell ref="C6:F6"/>
    <mergeCell ref="H6:I6"/>
    <mergeCell ref="A7:B7"/>
    <mergeCell ref="C7:D7"/>
    <mergeCell ref="H7:I7"/>
    <mergeCell ref="B9:C9"/>
    <mergeCell ref="B14:C14"/>
    <mergeCell ref="B10:C10"/>
    <mergeCell ref="B11:C11"/>
    <mergeCell ref="B12:C12"/>
    <mergeCell ref="B13:C13"/>
    <mergeCell ref="A1:I1"/>
    <mergeCell ref="A2:I2"/>
    <mergeCell ref="C4:F4"/>
    <mergeCell ref="H4:I4"/>
    <mergeCell ref="C5:F5"/>
    <mergeCell ref="H5:I5"/>
  </mergeCells>
  <pageMargins left="0.7" right="0.45" top="0.5" bottom="0.5" header="0.3" footer="0.3"/>
  <pageSetup scale="74" orientation="portrait" r:id="rId1"/>
  <colBreaks count="1" manualBreakCount="1">
    <brk id="9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1FD31-8A6F-4AC6-A821-E65E93ADB2FA}">
  <sheetPr>
    <pageSetUpPr fitToPage="1"/>
  </sheetPr>
  <dimension ref="A1:AC28"/>
  <sheetViews>
    <sheetView zoomScale="90" zoomScaleNormal="90" workbookViewId="0">
      <selection activeCell="D3" sqref="D3:J3"/>
    </sheetView>
  </sheetViews>
  <sheetFormatPr defaultColWidth="9.140625" defaultRowHeight="12.75" x14ac:dyDescent="0.2"/>
  <cols>
    <col min="4" max="4" width="24.5703125" customWidth="1"/>
    <col min="5" max="5" width="0.85546875" customWidth="1"/>
    <col min="6" max="6" width="9.28515625" customWidth="1"/>
    <col min="7" max="7" width="9.42578125" customWidth="1"/>
    <col min="8" max="8" width="9.28515625" customWidth="1"/>
    <col min="9" max="9" width="0.85546875" customWidth="1"/>
    <col min="10" max="10" width="9.28515625" customWidth="1"/>
    <col min="11" max="11" width="9.42578125" customWidth="1"/>
    <col min="12" max="12" width="9.28515625" customWidth="1"/>
    <col min="13" max="13" width="0.85546875" customWidth="1"/>
    <col min="14" max="14" width="16.85546875" customWidth="1"/>
    <col min="15" max="15" width="10.42578125" customWidth="1"/>
    <col min="26" max="26" width="11" customWidth="1"/>
    <col min="27" max="28" width="11" hidden="1" customWidth="1"/>
    <col min="29" max="29" width="11" customWidth="1"/>
  </cols>
  <sheetData>
    <row r="1" spans="1:29" ht="18" x14ac:dyDescent="0.25">
      <c r="A1" s="1"/>
      <c r="B1" s="435" t="s">
        <v>139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214"/>
    </row>
    <row r="2" spans="1:29" ht="28.5" customHeight="1" x14ac:dyDescent="0.25">
      <c r="A2" s="1"/>
      <c r="B2" s="1"/>
      <c r="C2" s="436" t="s">
        <v>56</v>
      </c>
      <c r="D2" s="436"/>
      <c r="E2" s="436"/>
      <c r="F2" s="436"/>
      <c r="G2" s="436"/>
      <c r="H2" s="6"/>
      <c r="I2" s="6"/>
      <c r="J2" s="8"/>
    </row>
    <row r="3" spans="1:29" x14ac:dyDescent="0.2">
      <c r="A3" s="1"/>
      <c r="B3" s="1"/>
      <c r="C3" s="4" t="s">
        <v>11</v>
      </c>
      <c r="D3" s="241"/>
      <c r="E3" s="241"/>
      <c r="F3" s="241"/>
      <c r="G3" s="241"/>
      <c r="H3" s="241"/>
      <c r="I3" s="241"/>
      <c r="J3" s="241"/>
    </row>
    <row r="4" spans="1:29" x14ac:dyDescent="0.2">
      <c r="A4" s="1"/>
      <c r="B4" s="1"/>
      <c r="C4" s="4" t="s">
        <v>10</v>
      </c>
      <c r="D4" s="267"/>
      <c r="E4" s="267"/>
      <c r="F4" s="267"/>
      <c r="G4" s="267"/>
      <c r="H4" s="267"/>
      <c r="I4" s="267"/>
      <c r="J4" s="267"/>
    </row>
    <row r="5" spans="1:29" x14ac:dyDescent="0.2">
      <c r="A5" s="1"/>
      <c r="B5" s="1"/>
      <c r="C5" s="4" t="s">
        <v>12</v>
      </c>
      <c r="D5" s="267"/>
      <c r="E5" s="267"/>
      <c r="F5" s="267"/>
      <c r="G5" s="267"/>
      <c r="H5" s="267"/>
      <c r="I5" s="267"/>
      <c r="J5" s="267"/>
    </row>
    <row r="6" spans="1:29" x14ac:dyDescent="0.2">
      <c r="A6" s="1"/>
      <c r="B6" s="1"/>
      <c r="C6" s="4" t="s">
        <v>13</v>
      </c>
      <c r="D6" s="267"/>
      <c r="E6" s="267"/>
      <c r="F6" s="267"/>
      <c r="G6" s="267"/>
      <c r="H6" s="267"/>
      <c r="I6" s="267"/>
      <c r="J6" s="267"/>
    </row>
    <row r="7" spans="1:29" ht="13.5" thickBot="1" x14ac:dyDescent="0.25">
      <c r="A7" s="1"/>
      <c r="B7" s="1"/>
      <c r="C7" s="4"/>
      <c r="D7" s="1"/>
      <c r="E7" s="1"/>
      <c r="F7" s="1"/>
      <c r="G7" s="1"/>
      <c r="H7" s="1"/>
      <c r="I7" s="1"/>
      <c r="J7" s="3"/>
    </row>
    <row r="8" spans="1:29" ht="15.75" customHeight="1" x14ac:dyDescent="0.25">
      <c r="A8" s="417" t="s">
        <v>138</v>
      </c>
      <c r="B8" s="418"/>
      <c r="C8" s="418"/>
      <c r="D8" s="419"/>
      <c r="E8" s="426"/>
      <c r="F8" s="429" t="s">
        <v>137</v>
      </c>
      <c r="G8" s="430"/>
      <c r="H8" s="431"/>
      <c r="I8" s="432"/>
      <c r="J8" s="429" t="s">
        <v>136</v>
      </c>
      <c r="K8" s="430"/>
      <c r="L8" s="431"/>
      <c r="M8" s="432"/>
      <c r="N8" s="407" t="s">
        <v>313</v>
      </c>
      <c r="O8" s="407" t="s">
        <v>314</v>
      </c>
    </row>
    <row r="9" spans="1:29" ht="25.5" x14ac:dyDescent="0.2">
      <c r="A9" s="420"/>
      <c r="B9" s="421"/>
      <c r="C9" s="421"/>
      <c r="D9" s="422"/>
      <c r="E9" s="427"/>
      <c r="F9" s="215" t="s">
        <v>135</v>
      </c>
      <c r="G9" s="216" t="s">
        <v>134</v>
      </c>
      <c r="H9" s="217" t="s">
        <v>133</v>
      </c>
      <c r="I9" s="433"/>
      <c r="J9" s="215" t="s">
        <v>135</v>
      </c>
      <c r="K9" s="216" t="s">
        <v>134</v>
      </c>
      <c r="L9" s="217" t="s">
        <v>133</v>
      </c>
      <c r="M9" s="433"/>
      <c r="N9" s="408"/>
      <c r="O9" s="408"/>
    </row>
    <row r="10" spans="1:29" x14ac:dyDescent="0.2">
      <c r="A10" s="420"/>
      <c r="B10" s="421"/>
      <c r="C10" s="421"/>
      <c r="D10" s="422"/>
      <c r="E10" s="427"/>
      <c r="F10" s="218" t="s">
        <v>315</v>
      </c>
      <c r="G10" s="219" t="s">
        <v>316</v>
      </c>
      <c r="H10" s="220" t="s">
        <v>317</v>
      </c>
      <c r="I10" s="433"/>
      <c r="J10" s="218" t="s">
        <v>315</v>
      </c>
      <c r="K10" s="219" t="s">
        <v>316</v>
      </c>
      <c r="L10" s="220" t="s">
        <v>317</v>
      </c>
      <c r="M10" s="433"/>
      <c r="N10" s="408"/>
      <c r="O10" s="408"/>
    </row>
    <row r="11" spans="1:29" ht="13.5" thickBot="1" x14ac:dyDescent="0.25">
      <c r="A11" s="423"/>
      <c r="B11" s="424"/>
      <c r="C11" s="424"/>
      <c r="D11" s="425"/>
      <c r="E11" s="427"/>
      <c r="F11" s="221"/>
      <c r="G11" s="222"/>
      <c r="H11" s="223"/>
      <c r="I11" s="433"/>
      <c r="J11" s="221" t="s">
        <v>318</v>
      </c>
      <c r="K11" s="222"/>
      <c r="L11" s="223" t="s">
        <v>319</v>
      </c>
      <c r="M11" s="433"/>
      <c r="N11" s="409"/>
      <c r="O11" s="409"/>
    </row>
    <row r="12" spans="1:29" ht="24.95" customHeight="1" x14ac:dyDescent="0.2">
      <c r="A12" s="410"/>
      <c r="B12" s="411"/>
      <c r="C12" s="411"/>
      <c r="D12" s="412"/>
      <c r="E12" s="427"/>
      <c r="F12" s="413"/>
      <c r="G12" s="414"/>
      <c r="H12" s="415"/>
      <c r="I12" s="433"/>
      <c r="J12" s="413"/>
      <c r="K12" s="414"/>
      <c r="L12" s="415"/>
      <c r="M12" s="433"/>
      <c r="N12" s="224"/>
      <c r="O12" s="225" t="str">
        <f>IF(OR(F12="",J12=""),"",(F12*J12))</f>
        <v/>
      </c>
      <c r="AA12" s="22">
        <v>1</v>
      </c>
      <c r="AB12" s="226" t="s">
        <v>320</v>
      </c>
    </row>
    <row r="13" spans="1:29" ht="24.95" customHeight="1" x14ac:dyDescent="0.2">
      <c r="A13" s="416"/>
      <c r="B13" s="399"/>
      <c r="C13" s="399"/>
      <c r="D13" s="400"/>
      <c r="E13" s="427"/>
      <c r="F13" s="402"/>
      <c r="G13" s="403"/>
      <c r="H13" s="404"/>
      <c r="I13" s="433"/>
      <c r="J13" s="402"/>
      <c r="K13" s="403"/>
      <c r="L13" s="404"/>
      <c r="M13" s="433"/>
      <c r="N13" s="227"/>
      <c r="O13" s="228" t="str">
        <f t="shared" ref="O13:O26" si="0">IF(OR(F13="",J13=""),"",(F13*J13))</f>
        <v/>
      </c>
      <c r="AA13" s="22">
        <v>2</v>
      </c>
      <c r="AB13" s="229" t="s">
        <v>321</v>
      </c>
    </row>
    <row r="14" spans="1:29" ht="24.95" customHeight="1" x14ac:dyDescent="0.2">
      <c r="A14" s="416"/>
      <c r="B14" s="399"/>
      <c r="C14" s="399"/>
      <c r="D14" s="400"/>
      <c r="E14" s="427"/>
      <c r="F14" s="335"/>
      <c r="G14" s="401"/>
      <c r="H14" s="336"/>
      <c r="I14" s="433"/>
      <c r="J14" s="402"/>
      <c r="K14" s="403"/>
      <c r="L14" s="404"/>
      <c r="M14" s="433"/>
      <c r="N14" s="227"/>
      <c r="O14" s="228" t="str">
        <f t="shared" si="0"/>
        <v/>
      </c>
      <c r="AA14" s="22">
        <v>4</v>
      </c>
      <c r="AB14" s="230" t="s">
        <v>322</v>
      </c>
    </row>
    <row r="15" spans="1:29" ht="24.95" customHeight="1" x14ac:dyDescent="0.2">
      <c r="A15" s="405"/>
      <c r="B15" s="406"/>
      <c r="C15" s="406"/>
      <c r="D15" s="406"/>
      <c r="E15" s="427"/>
      <c r="F15" s="335"/>
      <c r="G15" s="401"/>
      <c r="H15" s="336"/>
      <c r="I15" s="433"/>
      <c r="J15" s="402"/>
      <c r="K15" s="403"/>
      <c r="L15" s="404"/>
      <c r="M15" s="433"/>
      <c r="N15" s="213"/>
      <c r="O15" s="228" t="str">
        <f t="shared" si="0"/>
        <v/>
      </c>
      <c r="AC15" s="231"/>
    </row>
    <row r="16" spans="1:29" ht="24.95" customHeight="1" x14ac:dyDescent="0.2">
      <c r="A16" s="398"/>
      <c r="B16" s="399"/>
      <c r="C16" s="399"/>
      <c r="D16" s="400"/>
      <c r="E16" s="427"/>
      <c r="F16" s="335"/>
      <c r="G16" s="401"/>
      <c r="H16" s="336"/>
      <c r="I16" s="433"/>
      <c r="J16" s="402"/>
      <c r="K16" s="403"/>
      <c r="L16" s="404"/>
      <c r="M16" s="433"/>
      <c r="N16" s="213"/>
      <c r="O16" s="228" t="str">
        <f t="shared" si="0"/>
        <v/>
      </c>
    </row>
    <row r="17" spans="1:18" ht="24.95" customHeight="1" x14ac:dyDescent="0.2">
      <c r="A17" s="398"/>
      <c r="B17" s="399"/>
      <c r="C17" s="399"/>
      <c r="D17" s="400"/>
      <c r="E17" s="427"/>
      <c r="F17" s="335"/>
      <c r="G17" s="401"/>
      <c r="H17" s="336"/>
      <c r="I17" s="433"/>
      <c r="J17" s="402"/>
      <c r="K17" s="403"/>
      <c r="L17" s="404"/>
      <c r="M17" s="433"/>
      <c r="N17" s="213"/>
      <c r="O17" s="228" t="str">
        <f t="shared" si="0"/>
        <v/>
      </c>
    </row>
    <row r="18" spans="1:18" ht="24.95" customHeight="1" x14ac:dyDescent="0.2">
      <c r="A18" s="398"/>
      <c r="B18" s="399"/>
      <c r="C18" s="399"/>
      <c r="D18" s="400"/>
      <c r="E18" s="427"/>
      <c r="F18" s="335"/>
      <c r="G18" s="401"/>
      <c r="H18" s="336"/>
      <c r="I18" s="433"/>
      <c r="J18" s="402"/>
      <c r="K18" s="403"/>
      <c r="L18" s="404"/>
      <c r="M18" s="433"/>
      <c r="N18" s="213"/>
      <c r="O18" s="228" t="str">
        <f t="shared" si="0"/>
        <v/>
      </c>
    </row>
    <row r="19" spans="1:18" ht="24.95" customHeight="1" x14ac:dyDescent="0.2">
      <c r="A19" s="398"/>
      <c r="B19" s="399"/>
      <c r="C19" s="399"/>
      <c r="D19" s="400"/>
      <c r="E19" s="427"/>
      <c r="F19" s="335"/>
      <c r="G19" s="401"/>
      <c r="H19" s="336"/>
      <c r="I19" s="433"/>
      <c r="J19" s="402"/>
      <c r="K19" s="403"/>
      <c r="L19" s="404"/>
      <c r="M19" s="433"/>
      <c r="N19" s="213"/>
      <c r="O19" s="228" t="str">
        <f t="shared" si="0"/>
        <v/>
      </c>
    </row>
    <row r="20" spans="1:18" ht="24.95" customHeight="1" x14ac:dyDescent="0.2">
      <c r="A20" s="398"/>
      <c r="B20" s="399"/>
      <c r="C20" s="399"/>
      <c r="D20" s="400"/>
      <c r="E20" s="427"/>
      <c r="F20" s="335"/>
      <c r="G20" s="401"/>
      <c r="H20" s="336"/>
      <c r="I20" s="433"/>
      <c r="J20" s="402"/>
      <c r="K20" s="403"/>
      <c r="L20" s="404"/>
      <c r="M20" s="433"/>
      <c r="N20" s="213"/>
      <c r="O20" s="228" t="str">
        <f t="shared" si="0"/>
        <v/>
      </c>
    </row>
    <row r="21" spans="1:18" ht="24.95" customHeight="1" x14ac:dyDescent="0.2">
      <c r="A21" s="398"/>
      <c r="B21" s="399"/>
      <c r="C21" s="399"/>
      <c r="D21" s="400"/>
      <c r="E21" s="427"/>
      <c r="F21" s="335"/>
      <c r="G21" s="401"/>
      <c r="H21" s="336"/>
      <c r="I21" s="433"/>
      <c r="J21" s="402"/>
      <c r="K21" s="403"/>
      <c r="L21" s="404"/>
      <c r="M21" s="433"/>
      <c r="N21" s="213"/>
      <c r="O21" s="228" t="str">
        <f t="shared" si="0"/>
        <v/>
      </c>
    </row>
    <row r="22" spans="1:18" ht="24.95" customHeight="1" x14ac:dyDescent="0.2">
      <c r="A22" s="398"/>
      <c r="B22" s="399"/>
      <c r="C22" s="399"/>
      <c r="D22" s="400"/>
      <c r="E22" s="427"/>
      <c r="F22" s="335"/>
      <c r="G22" s="401"/>
      <c r="H22" s="336"/>
      <c r="I22" s="433"/>
      <c r="J22" s="402"/>
      <c r="K22" s="403"/>
      <c r="L22" s="404"/>
      <c r="M22" s="433"/>
      <c r="N22" s="213"/>
      <c r="O22" s="228" t="str">
        <f t="shared" si="0"/>
        <v/>
      </c>
      <c r="R22" s="24" t="s">
        <v>323</v>
      </c>
    </row>
    <row r="23" spans="1:18" ht="24.95" customHeight="1" x14ac:dyDescent="0.2">
      <c r="A23" s="405"/>
      <c r="B23" s="406"/>
      <c r="C23" s="406"/>
      <c r="D23" s="406"/>
      <c r="E23" s="427"/>
      <c r="F23" s="335"/>
      <c r="G23" s="401"/>
      <c r="H23" s="336"/>
      <c r="I23" s="433"/>
      <c r="J23" s="402"/>
      <c r="K23" s="403"/>
      <c r="L23" s="404"/>
      <c r="M23" s="433"/>
      <c r="N23" s="213"/>
      <c r="O23" s="228" t="str">
        <f t="shared" si="0"/>
        <v/>
      </c>
    </row>
    <row r="24" spans="1:18" ht="24.95" customHeight="1" x14ac:dyDescent="0.2">
      <c r="A24" s="398"/>
      <c r="B24" s="399"/>
      <c r="C24" s="399"/>
      <c r="D24" s="400"/>
      <c r="E24" s="427"/>
      <c r="F24" s="335"/>
      <c r="G24" s="401"/>
      <c r="H24" s="336"/>
      <c r="I24" s="433"/>
      <c r="J24" s="402"/>
      <c r="K24" s="403"/>
      <c r="L24" s="404"/>
      <c r="M24" s="433"/>
      <c r="N24" s="213"/>
      <c r="O24" s="228" t="str">
        <f t="shared" si="0"/>
        <v/>
      </c>
    </row>
    <row r="25" spans="1:18" ht="24.95" customHeight="1" x14ac:dyDescent="0.2">
      <c r="A25" s="398"/>
      <c r="B25" s="399"/>
      <c r="C25" s="399"/>
      <c r="D25" s="400"/>
      <c r="E25" s="427"/>
      <c r="F25" s="335"/>
      <c r="G25" s="401"/>
      <c r="H25" s="336"/>
      <c r="I25" s="433"/>
      <c r="J25" s="402"/>
      <c r="K25" s="403"/>
      <c r="L25" s="404"/>
      <c r="M25" s="433"/>
      <c r="N25" s="213"/>
      <c r="O25" s="228" t="str">
        <f t="shared" si="0"/>
        <v/>
      </c>
    </row>
    <row r="26" spans="1:18" ht="24.95" customHeight="1" thickBot="1" x14ac:dyDescent="0.25">
      <c r="A26" s="386"/>
      <c r="B26" s="387"/>
      <c r="C26" s="387"/>
      <c r="D26" s="388"/>
      <c r="E26" s="428"/>
      <c r="F26" s="389"/>
      <c r="G26" s="390"/>
      <c r="H26" s="391"/>
      <c r="I26" s="434"/>
      <c r="J26" s="392"/>
      <c r="K26" s="393"/>
      <c r="L26" s="394"/>
      <c r="M26" s="434"/>
      <c r="N26" s="232"/>
      <c r="O26" s="233" t="str">
        <f t="shared" si="0"/>
        <v/>
      </c>
    </row>
    <row r="28" spans="1:18" ht="77.25" customHeight="1" x14ac:dyDescent="0.2">
      <c r="F28" s="395" t="s">
        <v>324</v>
      </c>
      <c r="G28" s="396"/>
      <c r="H28" s="397"/>
      <c r="J28" s="395" t="s">
        <v>325</v>
      </c>
      <c r="K28" s="396"/>
      <c r="L28" s="397"/>
    </row>
  </sheetData>
  <sheetProtection sheet="1" objects="1" formatCells="0" formatColumns="0" formatRows="0" insertRows="0" insertHyperlinks="0" sort="0" autoFilter="0"/>
  <mergeCells count="61">
    <mergeCell ref="D6:J6"/>
    <mergeCell ref="B1:L1"/>
    <mergeCell ref="C2:G2"/>
    <mergeCell ref="D3:J3"/>
    <mergeCell ref="D4:J4"/>
    <mergeCell ref="D5:J5"/>
    <mergeCell ref="M8:M26"/>
    <mergeCell ref="A14:D14"/>
    <mergeCell ref="F14:H14"/>
    <mergeCell ref="J14:L14"/>
    <mergeCell ref="A15:D15"/>
    <mergeCell ref="A17:D17"/>
    <mergeCell ref="F17:H17"/>
    <mergeCell ref="J17:L17"/>
    <mergeCell ref="N8:N11"/>
    <mergeCell ref="O8:O11"/>
    <mergeCell ref="A12:D12"/>
    <mergeCell ref="F12:H12"/>
    <mergeCell ref="J12:L12"/>
    <mergeCell ref="A13:D13"/>
    <mergeCell ref="F13:H13"/>
    <mergeCell ref="J13:L13"/>
    <mergeCell ref="A8:D11"/>
    <mergeCell ref="E8:E26"/>
    <mergeCell ref="F8:H8"/>
    <mergeCell ref="I8:I26"/>
    <mergeCell ref="J8:L8"/>
    <mergeCell ref="F15:H15"/>
    <mergeCell ref="J15:L15"/>
    <mergeCell ref="A16:D16"/>
    <mergeCell ref="F16:H16"/>
    <mergeCell ref="J16:L16"/>
    <mergeCell ref="A18:D18"/>
    <mergeCell ref="F18:H18"/>
    <mergeCell ref="J18:L18"/>
    <mergeCell ref="A19:D19"/>
    <mergeCell ref="F19:H19"/>
    <mergeCell ref="J19:L19"/>
    <mergeCell ref="A20:D20"/>
    <mergeCell ref="F20:H20"/>
    <mergeCell ref="J20:L20"/>
    <mergeCell ref="A21:D21"/>
    <mergeCell ref="F21:H21"/>
    <mergeCell ref="J21:L21"/>
    <mergeCell ref="A22:D22"/>
    <mergeCell ref="F22:H22"/>
    <mergeCell ref="J22:L22"/>
    <mergeCell ref="A23:D23"/>
    <mergeCell ref="F23:H23"/>
    <mergeCell ref="J23:L23"/>
    <mergeCell ref="A24:D24"/>
    <mergeCell ref="F24:H24"/>
    <mergeCell ref="J24:L24"/>
    <mergeCell ref="A25:D25"/>
    <mergeCell ref="F25:H25"/>
    <mergeCell ref="J25:L25"/>
    <mergeCell ref="A26:D26"/>
    <mergeCell ref="F26:H26"/>
    <mergeCell ref="J26:L26"/>
    <mergeCell ref="F28:H28"/>
    <mergeCell ref="J28:L28"/>
  </mergeCells>
  <conditionalFormatting sqref="O12:O26">
    <cfRule type="top10" dxfId="0" priority="1" rank="2"/>
  </conditionalFormatting>
  <dataValidations count="1">
    <dataValidation type="list" allowBlank="1" showInputMessage="1" showErrorMessage="1" errorTitle="Enter a Whole Number" error="Enter a whole number from 0 to 10, OR choose from the drop down list." sqref="F12:H26 J12:L26" xr:uid="{FFD33A29-771B-412B-A111-EBE10EC6AA00}">
      <formula1>$AA$12:$AA$14</formula1>
    </dataValidation>
  </dataValidations>
  <pageMargins left="0.64" right="0.33" top="0.82" bottom="0.67" header="0.31" footer="0.39"/>
  <pageSetup scale="94" orientation="landscape" r:id="rId1"/>
  <headerFooter alignWithMargins="0">
    <oddFooter>&amp;L&amp;8www.ergocenter.ncsu.edu&amp;R&amp;8© 2023 The Ergonomics Center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23"/>
  <sheetViews>
    <sheetView zoomScale="87" zoomScaleNormal="87" zoomScaleSheetLayoutView="75" workbookViewId="0">
      <selection activeCell="I10" sqref="I10"/>
    </sheetView>
  </sheetViews>
  <sheetFormatPr defaultRowHeight="12.75" x14ac:dyDescent="0.2"/>
  <cols>
    <col min="1" max="1" width="2.85546875" customWidth="1"/>
    <col min="2" max="2" width="10.7109375" customWidth="1"/>
    <col min="8" max="8" width="6.5703125" customWidth="1"/>
    <col min="9" max="9" width="41" style="5" customWidth="1"/>
    <col min="10" max="10" width="12.42578125" customWidth="1"/>
    <col min="11" max="11" width="29.140625" style="3" customWidth="1"/>
    <col min="12" max="12" width="11" style="1" customWidth="1"/>
    <col min="13" max="13" width="4.42578125" style="1" customWidth="1"/>
    <col min="14" max="16" width="9.140625" style="1" customWidth="1"/>
  </cols>
  <sheetData>
    <row r="1" spans="1:13" ht="17.25" customHeight="1" x14ac:dyDescent="0.25">
      <c r="A1" s="1"/>
      <c r="B1" s="1"/>
      <c r="C1" s="435" t="s">
        <v>126</v>
      </c>
      <c r="D1" s="435"/>
      <c r="E1" s="435"/>
      <c r="F1" s="435"/>
      <c r="G1" s="435"/>
      <c r="H1" s="435"/>
      <c r="I1" s="435"/>
      <c r="J1" s="1"/>
    </row>
    <row r="2" spans="1:13" ht="26.25" customHeight="1" x14ac:dyDescent="0.25">
      <c r="A2" s="1"/>
      <c r="B2" s="1"/>
      <c r="C2" s="436" t="s">
        <v>56</v>
      </c>
      <c r="D2" s="436"/>
      <c r="E2" s="436"/>
      <c r="F2" s="436"/>
      <c r="G2" s="436"/>
      <c r="H2" s="6"/>
      <c r="I2" s="8"/>
      <c r="J2" s="1"/>
    </row>
    <row r="3" spans="1:13" ht="17.25" customHeight="1" x14ac:dyDescent="0.2">
      <c r="A3" s="1"/>
      <c r="B3" s="1"/>
      <c r="C3" s="4" t="s">
        <v>11</v>
      </c>
      <c r="D3" s="242"/>
      <c r="E3" s="242"/>
      <c r="F3" s="242"/>
      <c r="G3" s="242"/>
      <c r="H3" s="1"/>
      <c r="I3" s="3"/>
      <c r="J3" s="1"/>
    </row>
    <row r="4" spans="1:13" ht="17.25" customHeight="1" x14ac:dyDescent="0.2">
      <c r="A4" s="1"/>
      <c r="B4" s="1"/>
      <c r="C4" s="4" t="s">
        <v>10</v>
      </c>
      <c r="D4" s="266"/>
      <c r="E4" s="266"/>
      <c r="F4" s="266"/>
      <c r="G4" s="266"/>
      <c r="H4" s="1"/>
      <c r="I4" s="3"/>
      <c r="J4" s="1"/>
    </row>
    <row r="5" spans="1:13" ht="17.25" customHeight="1" x14ac:dyDescent="0.2">
      <c r="A5" s="1"/>
      <c r="B5" s="1"/>
      <c r="C5" s="4" t="s">
        <v>12</v>
      </c>
      <c r="D5" s="266"/>
      <c r="E5" s="266"/>
      <c r="F5" s="266"/>
      <c r="G5" s="266"/>
      <c r="H5" s="1"/>
      <c r="I5" s="3"/>
      <c r="J5" s="1"/>
    </row>
    <row r="6" spans="1:13" ht="17.25" customHeight="1" x14ac:dyDescent="0.2">
      <c r="A6" s="1"/>
      <c r="B6" s="1"/>
      <c r="C6" s="4" t="s">
        <v>13</v>
      </c>
      <c r="D6" s="266"/>
      <c r="E6" s="266"/>
      <c r="F6" s="266"/>
      <c r="G6" s="266"/>
      <c r="H6" s="1"/>
      <c r="I6" s="3"/>
      <c r="J6" s="1"/>
    </row>
    <row r="7" spans="1:13" ht="8.25" customHeight="1" x14ac:dyDescent="0.2">
      <c r="A7" s="1"/>
      <c r="B7" s="1"/>
      <c r="C7" s="1"/>
      <c r="D7" s="1"/>
      <c r="E7" s="1"/>
      <c r="F7" s="1"/>
      <c r="G7" s="1"/>
      <c r="H7" s="1"/>
      <c r="I7" s="3"/>
      <c r="J7" s="1"/>
    </row>
    <row r="8" spans="1:13" ht="15" x14ac:dyDescent="0.25">
      <c r="A8" s="1"/>
      <c r="B8" s="436" t="s">
        <v>77</v>
      </c>
      <c r="C8" s="436"/>
      <c r="D8" s="436"/>
      <c r="E8" s="436"/>
      <c r="F8" s="436"/>
      <c r="G8" s="436"/>
      <c r="H8" s="436"/>
      <c r="I8" s="436"/>
      <c r="J8" s="436"/>
      <c r="K8" s="436"/>
      <c r="L8" s="436"/>
    </row>
    <row r="9" spans="1:13" ht="25.5" customHeight="1" x14ac:dyDescent="0.2">
      <c r="A9" s="1"/>
      <c r="B9" s="2" t="s">
        <v>79</v>
      </c>
      <c r="C9" s="1"/>
      <c r="D9" s="1"/>
      <c r="E9" s="1"/>
      <c r="F9" s="2" t="s">
        <v>94</v>
      </c>
      <c r="G9" s="1"/>
      <c r="H9" s="1"/>
      <c r="I9" s="9" t="s">
        <v>92</v>
      </c>
      <c r="J9" s="2" t="s">
        <v>93</v>
      </c>
      <c r="K9" s="9" t="s">
        <v>97</v>
      </c>
      <c r="L9" s="58" t="s">
        <v>98</v>
      </c>
      <c r="M9" s="2"/>
    </row>
    <row r="10" spans="1:13" ht="39.75" customHeight="1" x14ac:dyDescent="0.2">
      <c r="A10" s="1"/>
      <c r="B10" s="143" t="s">
        <v>81</v>
      </c>
      <c r="C10" s="144"/>
      <c r="D10" s="144"/>
      <c r="E10" s="145"/>
      <c r="F10" s="124" t="s">
        <v>71</v>
      </c>
      <c r="G10" s="146" t="s">
        <v>72</v>
      </c>
      <c r="H10" s="122" t="s">
        <v>76</v>
      </c>
      <c r="I10" s="147"/>
      <c r="J10" s="148"/>
      <c r="K10" s="149"/>
      <c r="L10" s="142"/>
    </row>
    <row r="11" spans="1:13" ht="39.75" customHeight="1" x14ac:dyDescent="0.2">
      <c r="A11" s="1"/>
      <c r="B11" s="143" t="s">
        <v>82</v>
      </c>
      <c r="C11" s="144"/>
      <c r="D11" s="144"/>
      <c r="E11" s="145"/>
      <c r="F11" s="124" t="s">
        <v>71</v>
      </c>
      <c r="G11" s="146" t="s">
        <v>72</v>
      </c>
      <c r="H11" s="122" t="s">
        <v>76</v>
      </c>
      <c r="I11" s="147"/>
      <c r="J11" s="150"/>
      <c r="K11" s="149"/>
      <c r="L11" s="142"/>
    </row>
    <row r="12" spans="1:13" ht="39.75" customHeight="1" x14ac:dyDescent="0.2">
      <c r="A12" s="1"/>
      <c r="B12" s="143" t="s">
        <v>86</v>
      </c>
      <c r="C12" s="144"/>
      <c r="D12" s="144"/>
      <c r="E12" s="145"/>
      <c r="F12" s="124" t="s">
        <v>71</v>
      </c>
      <c r="G12" s="146" t="s">
        <v>72</v>
      </c>
      <c r="H12" s="122" t="s">
        <v>76</v>
      </c>
      <c r="I12" s="151"/>
      <c r="J12" s="150"/>
      <c r="K12" s="149"/>
      <c r="L12" s="142"/>
    </row>
    <row r="13" spans="1:13" ht="39.75" customHeight="1" x14ac:dyDescent="0.2">
      <c r="A13" s="1"/>
      <c r="B13" s="143" t="s">
        <v>83</v>
      </c>
      <c r="C13" s="144"/>
      <c r="D13" s="144"/>
      <c r="E13" s="145"/>
      <c r="F13" s="124" t="s">
        <v>71</v>
      </c>
      <c r="G13" s="146" t="s">
        <v>72</v>
      </c>
      <c r="H13" s="122" t="s">
        <v>76</v>
      </c>
      <c r="I13" s="147"/>
      <c r="J13" s="150"/>
      <c r="K13" s="149"/>
      <c r="L13" s="142"/>
    </row>
    <row r="14" spans="1:13" ht="39.75" customHeight="1" x14ac:dyDescent="0.2">
      <c r="A14" s="1"/>
      <c r="B14" s="143" t="s">
        <v>84</v>
      </c>
      <c r="C14" s="144"/>
      <c r="D14" s="144"/>
      <c r="E14" s="145"/>
      <c r="F14" s="124" t="s">
        <v>71</v>
      </c>
      <c r="G14" s="146" t="s">
        <v>72</v>
      </c>
      <c r="H14" s="122" t="s">
        <v>76</v>
      </c>
      <c r="I14" s="151"/>
      <c r="J14" s="150"/>
      <c r="K14" s="149"/>
      <c r="L14" s="142"/>
    </row>
    <row r="15" spans="1:13" ht="39.75" customHeight="1" x14ac:dyDescent="0.2">
      <c r="A15" s="1"/>
      <c r="B15" s="143" t="s">
        <v>85</v>
      </c>
      <c r="C15" s="144"/>
      <c r="D15" s="144"/>
      <c r="E15" s="145"/>
      <c r="F15" s="124" t="s">
        <v>71</v>
      </c>
      <c r="G15" s="146" t="s">
        <v>72</v>
      </c>
      <c r="H15" s="122" t="s">
        <v>76</v>
      </c>
      <c r="I15" s="147"/>
      <c r="J15" s="150"/>
      <c r="K15" s="149"/>
      <c r="L15" s="142"/>
    </row>
    <row r="16" spans="1:13" ht="39.75" customHeight="1" x14ac:dyDescent="0.2">
      <c r="A16" s="1"/>
      <c r="B16" s="143" t="s">
        <v>87</v>
      </c>
      <c r="C16" s="144"/>
      <c r="D16" s="144"/>
      <c r="E16" s="145"/>
      <c r="F16" s="124" t="s">
        <v>71</v>
      </c>
      <c r="G16" s="146" t="s">
        <v>72</v>
      </c>
      <c r="H16" s="122" t="s">
        <v>76</v>
      </c>
      <c r="I16" s="147"/>
      <c r="J16" s="150"/>
      <c r="K16" s="149"/>
      <c r="L16" s="142"/>
    </row>
    <row r="17" spans="1:13" ht="24.75" customHeight="1" x14ac:dyDescent="0.2">
      <c r="A17" s="1"/>
      <c r="B17" s="2" t="s">
        <v>80</v>
      </c>
      <c r="C17" s="1"/>
      <c r="D17" s="1"/>
      <c r="E17" s="1"/>
      <c r="F17" s="2" t="s">
        <v>94</v>
      </c>
      <c r="G17" s="1"/>
      <c r="H17" s="1"/>
      <c r="I17" s="9" t="s">
        <v>92</v>
      </c>
      <c r="J17" s="2" t="s">
        <v>93</v>
      </c>
      <c r="K17" s="9" t="s">
        <v>97</v>
      </c>
      <c r="L17" s="58" t="s">
        <v>98</v>
      </c>
      <c r="M17" s="2"/>
    </row>
    <row r="18" spans="1:13" ht="39.75" customHeight="1" x14ac:dyDescent="0.2">
      <c r="A18" s="1"/>
      <c r="B18" s="143" t="s">
        <v>78</v>
      </c>
      <c r="C18" s="144"/>
      <c r="D18" s="144"/>
      <c r="E18" s="145"/>
      <c r="F18" s="124" t="s">
        <v>71</v>
      </c>
      <c r="G18" s="146" t="s">
        <v>72</v>
      </c>
      <c r="H18" s="122" t="s">
        <v>76</v>
      </c>
      <c r="I18" s="147"/>
      <c r="J18" s="150"/>
      <c r="K18" s="149"/>
      <c r="L18" s="152"/>
    </row>
    <row r="19" spans="1:13" ht="39.75" customHeight="1" x14ac:dyDescent="0.2">
      <c r="A19" s="1"/>
      <c r="B19" s="143" t="s">
        <v>88</v>
      </c>
      <c r="C19" s="144"/>
      <c r="D19" s="144"/>
      <c r="E19" s="145"/>
      <c r="F19" s="124" t="s">
        <v>71</v>
      </c>
      <c r="G19" s="146" t="s">
        <v>72</v>
      </c>
      <c r="H19" s="122" t="s">
        <v>76</v>
      </c>
      <c r="I19" s="147"/>
      <c r="J19" s="150"/>
      <c r="K19" s="149"/>
      <c r="L19" s="142"/>
    </row>
    <row r="20" spans="1:13" ht="39.75" customHeight="1" x14ac:dyDescent="0.2">
      <c r="A20" s="1"/>
      <c r="B20" s="143" t="s">
        <v>89</v>
      </c>
      <c r="C20" s="144"/>
      <c r="D20" s="144"/>
      <c r="E20" s="145"/>
      <c r="F20" s="124" t="s">
        <v>71</v>
      </c>
      <c r="G20" s="146" t="s">
        <v>72</v>
      </c>
      <c r="H20" s="122" t="s">
        <v>76</v>
      </c>
      <c r="I20" s="147"/>
      <c r="J20" s="150"/>
      <c r="K20" s="149"/>
      <c r="L20" s="142"/>
    </row>
    <row r="21" spans="1:13" ht="39.75" customHeight="1" x14ac:dyDescent="0.2">
      <c r="A21" s="1"/>
      <c r="B21" s="143" t="s">
        <v>90</v>
      </c>
      <c r="C21" s="144"/>
      <c r="D21" s="144"/>
      <c r="E21" s="145"/>
      <c r="F21" s="124" t="s">
        <v>71</v>
      </c>
      <c r="G21" s="146" t="s">
        <v>72</v>
      </c>
      <c r="H21" s="122" t="s">
        <v>76</v>
      </c>
      <c r="I21" s="147"/>
      <c r="J21" s="150"/>
      <c r="K21" s="149"/>
      <c r="L21" s="142"/>
    </row>
    <row r="22" spans="1:13" ht="39.75" customHeight="1" x14ac:dyDescent="0.2">
      <c r="A22" s="1"/>
      <c r="B22" s="143" t="s">
        <v>91</v>
      </c>
      <c r="C22" s="144"/>
      <c r="D22" s="144"/>
      <c r="E22" s="145"/>
      <c r="F22" s="124" t="s">
        <v>71</v>
      </c>
      <c r="G22" s="146" t="s">
        <v>72</v>
      </c>
      <c r="H22" s="122" t="s">
        <v>76</v>
      </c>
      <c r="I22" s="147"/>
      <c r="J22" s="150"/>
      <c r="K22" s="149"/>
      <c r="L22" s="142"/>
    </row>
    <row r="23" spans="1:13" ht="9.75" customHeight="1" x14ac:dyDescent="0.2">
      <c r="A23" s="1"/>
      <c r="B23" s="1"/>
      <c r="C23" s="1"/>
      <c r="D23" s="1"/>
      <c r="E23" s="1"/>
      <c r="F23" s="1"/>
      <c r="G23" s="1"/>
      <c r="H23" s="1"/>
      <c r="I23" s="3"/>
      <c r="J23" s="1"/>
    </row>
  </sheetData>
  <sheetProtection password="CA49" sheet="1" scenarios="1" selectLockedCells="1"/>
  <mergeCells count="7">
    <mergeCell ref="B8:L8"/>
    <mergeCell ref="C1:I1"/>
    <mergeCell ref="C2:G2"/>
    <mergeCell ref="D3:G3"/>
    <mergeCell ref="D4:G4"/>
    <mergeCell ref="D5:G5"/>
    <mergeCell ref="D6:G6"/>
  </mergeCells>
  <phoneticPr fontId="6" type="noConversion"/>
  <printOptions horizontalCentered="1"/>
  <pageMargins left="0.33" right="0.33" top="0.45" bottom="0.45" header="0.34" footer="0.26"/>
  <pageSetup scale="79" fitToHeight="2" orientation="landscape" r:id="rId1"/>
  <headerFooter alignWithMargins="0">
    <oddFooter xml:space="preserve">&amp;R© 2020 The Ergonomics Center 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5"/>
  <sheetViews>
    <sheetView zoomScale="85" zoomScaleNormal="85" zoomScaleSheetLayoutView="75" workbookViewId="0">
      <selection activeCell="D4" sqref="D4:H4"/>
    </sheetView>
  </sheetViews>
  <sheetFormatPr defaultRowHeight="12.75" x14ac:dyDescent="0.2"/>
  <cols>
    <col min="1" max="1" width="2.85546875" customWidth="1"/>
    <col min="2" max="2" width="10.7109375" customWidth="1"/>
    <col min="6" max="6" width="19.140625" customWidth="1"/>
    <col min="7" max="7" width="17.85546875" customWidth="1"/>
    <col min="8" max="8" width="17.85546875" style="5" customWidth="1"/>
    <col min="9" max="9" width="22.42578125" style="3" customWidth="1"/>
    <col min="10" max="10" width="11" style="1" customWidth="1"/>
    <col min="11" max="11" width="4.42578125" style="1" customWidth="1"/>
    <col min="12" max="14" width="9.140625" style="1" customWidth="1"/>
  </cols>
  <sheetData>
    <row r="1" spans="1:11" ht="17.25" customHeight="1" x14ac:dyDescent="0.25">
      <c r="A1" s="1"/>
      <c r="B1" s="1"/>
      <c r="C1" s="435" t="s">
        <v>127</v>
      </c>
      <c r="D1" s="435"/>
      <c r="E1" s="435"/>
      <c r="F1" s="435"/>
      <c r="G1" s="435"/>
      <c r="H1" s="435"/>
    </row>
    <row r="2" spans="1:11" ht="26.25" customHeight="1" x14ac:dyDescent="0.25">
      <c r="A2" s="1"/>
      <c r="B2" s="1"/>
      <c r="C2" s="10"/>
      <c r="D2" s="10"/>
      <c r="E2" s="10"/>
      <c r="F2" s="10"/>
      <c r="G2" s="10"/>
      <c r="H2" s="8"/>
    </row>
    <row r="3" spans="1:11" ht="26.25" customHeight="1" x14ac:dyDescent="0.25">
      <c r="A3" s="1"/>
      <c r="B3" s="11" t="s">
        <v>103</v>
      </c>
      <c r="D3" s="11"/>
      <c r="E3" s="11"/>
      <c r="F3" s="11"/>
      <c r="G3" s="10"/>
      <c r="H3" s="8"/>
    </row>
    <row r="4" spans="1:11" ht="17.25" customHeight="1" x14ac:dyDescent="0.2">
      <c r="A4" s="1"/>
      <c r="B4" s="1"/>
      <c r="C4" s="12" t="s">
        <v>12</v>
      </c>
      <c r="D4" s="449"/>
      <c r="E4" s="450"/>
      <c r="F4" s="450"/>
      <c r="G4" s="450"/>
      <c r="H4" s="451"/>
      <c r="I4" s="458" t="s">
        <v>287</v>
      </c>
      <c r="J4" s="459"/>
    </row>
    <row r="5" spans="1:11" ht="17.25" customHeight="1" x14ac:dyDescent="0.2">
      <c r="A5" s="1"/>
      <c r="B5" s="1"/>
      <c r="C5" s="12" t="s">
        <v>104</v>
      </c>
      <c r="D5" s="470" t="s">
        <v>105</v>
      </c>
      <c r="E5" s="471"/>
      <c r="F5" s="471"/>
      <c r="G5" s="471"/>
      <c r="H5" s="472"/>
      <c r="I5" s="460"/>
      <c r="J5" s="461"/>
    </row>
    <row r="6" spans="1:11" ht="17.25" customHeight="1" x14ac:dyDescent="0.2">
      <c r="A6" s="1"/>
      <c r="B6" s="1"/>
      <c r="C6" s="12"/>
      <c r="D6" s="473"/>
      <c r="E6" s="474"/>
      <c r="F6" s="474"/>
      <c r="G6" s="474"/>
      <c r="H6" s="475"/>
      <c r="I6" s="460"/>
      <c r="J6" s="461"/>
    </row>
    <row r="7" spans="1:11" ht="17.25" customHeight="1" x14ac:dyDescent="0.2">
      <c r="A7" s="1"/>
      <c r="B7" s="1"/>
      <c r="C7" s="12"/>
      <c r="D7" s="473"/>
      <c r="E7" s="474"/>
      <c r="F7" s="474"/>
      <c r="G7" s="474"/>
      <c r="H7" s="475"/>
      <c r="I7" s="460"/>
      <c r="J7" s="461"/>
    </row>
    <row r="8" spans="1:11" ht="17.25" customHeight="1" x14ac:dyDescent="0.2">
      <c r="A8" s="1"/>
      <c r="B8" s="1"/>
      <c r="C8" s="12"/>
      <c r="D8" s="473"/>
      <c r="E8" s="474"/>
      <c r="F8" s="474"/>
      <c r="G8" s="474"/>
      <c r="H8" s="475"/>
      <c r="I8" s="460"/>
      <c r="J8" s="461"/>
    </row>
    <row r="9" spans="1:11" ht="17.25" customHeight="1" x14ac:dyDescent="0.2">
      <c r="A9" s="1"/>
      <c r="B9" s="1"/>
      <c r="C9" s="13"/>
      <c r="D9" s="473"/>
      <c r="E9" s="474"/>
      <c r="F9" s="474"/>
      <c r="G9" s="474"/>
      <c r="H9" s="475"/>
      <c r="I9" s="460"/>
      <c r="J9" s="461"/>
    </row>
    <row r="10" spans="1:11" ht="17.25" customHeight="1" x14ac:dyDescent="0.2">
      <c r="A10" s="1"/>
      <c r="B10" s="1"/>
      <c r="C10" s="12"/>
      <c r="D10" s="473"/>
      <c r="E10" s="474"/>
      <c r="F10" s="474"/>
      <c r="G10" s="474"/>
      <c r="H10" s="475"/>
      <c r="I10" s="460"/>
      <c r="J10" s="461"/>
    </row>
    <row r="11" spans="1:11" ht="8.25" customHeight="1" x14ac:dyDescent="0.2">
      <c r="A11" s="1"/>
      <c r="B11" s="1"/>
      <c r="C11" s="1"/>
      <c r="D11" s="476"/>
      <c r="E11" s="477"/>
      <c r="F11" s="477"/>
      <c r="G11" s="477"/>
      <c r="H11" s="478"/>
      <c r="I11" s="462"/>
      <c r="J11" s="463"/>
    </row>
    <row r="12" spans="1:11" ht="25.5" customHeight="1" x14ac:dyDescent="0.2">
      <c r="A12" s="1"/>
      <c r="B12" s="2" t="s">
        <v>106</v>
      </c>
      <c r="C12" s="1"/>
      <c r="D12" s="1"/>
      <c r="E12" s="1"/>
      <c r="F12" s="9" t="s">
        <v>107</v>
      </c>
      <c r="G12" s="9" t="s">
        <v>108</v>
      </c>
      <c r="I12" s="1"/>
      <c r="K12" s="2"/>
    </row>
    <row r="13" spans="1:11" ht="39.75" customHeight="1" x14ac:dyDescent="0.2">
      <c r="A13" s="1"/>
      <c r="B13" s="445" t="s">
        <v>109</v>
      </c>
      <c r="C13" s="446"/>
      <c r="D13" s="446"/>
      <c r="E13" s="447"/>
      <c r="F13" s="154"/>
      <c r="G13" s="448"/>
      <c r="H13" s="441"/>
      <c r="I13" s="464" t="s">
        <v>288</v>
      </c>
      <c r="J13" s="465"/>
    </row>
    <row r="14" spans="1:11" ht="39.75" customHeight="1" x14ac:dyDescent="0.2">
      <c r="A14" s="1"/>
      <c r="B14" s="445" t="s">
        <v>110</v>
      </c>
      <c r="C14" s="446"/>
      <c r="D14" s="446"/>
      <c r="E14" s="447"/>
      <c r="F14" s="154"/>
      <c r="G14" s="448"/>
      <c r="H14" s="441"/>
      <c r="I14" s="466"/>
      <c r="J14" s="467"/>
    </row>
    <row r="15" spans="1:11" ht="39.75" customHeight="1" x14ac:dyDescent="0.2">
      <c r="A15" s="1"/>
      <c r="B15" s="442" t="s">
        <v>111</v>
      </c>
      <c r="C15" s="443"/>
      <c r="D15" s="443"/>
      <c r="E15" s="444"/>
      <c r="F15" s="154"/>
      <c r="G15" s="448"/>
      <c r="H15" s="441"/>
      <c r="I15" s="466"/>
      <c r="J15" s="467"/>
    </row>
    <row r="16" spans="1:11" ht="39.75" customHeight="1" x14ac:dyDescent="0.2">
      <c r="A16" s="1"/>
      <c r="B16" s="442" t="s">
        <v>57</v>
      </c>
      <c r="C16" s="443"/>
      <c r="D16" s="443"/>
      <c r="E16" s="444"/>
      <c r="F16" s="154"/>
      <c r="G16" s="448"/>
      <c r="H16" s="441"/>
      <c r="I16" s="468"/>
      <c r="J16" s="469"/>
    </row>
    <row r="17" spans="1:14" ht="39.75" customHeight="1" x14ac:dyDescent="0.2">
      <c r="A17" s="1"/>
      <c r="B17" s="442" t="s">
        <v>112</v>
      </c>
      <c r="C17" s="443"/>
      <c r="D17" s="443"/>
      <c r="E17" s="444"/>
      <c r="F17" s="154"/>
      <c r="G17" s="448"/>
      <c r="H17" s="441"/>
      <c r="I17" s="1"/>
    </row>
    <row r="18" spans="1:14" ht="39.75" customHeight="1" x14ac:dyDescent="0.2">
      <c r="A18" s="1"/>
      <c r="B18" s="442"/>
      <c r="C18" s="443"/>
      <c r="D18" s="443"/>
      <c r="E18" s="444"/>
      <c r="F18" s="154"/>
      <c r="G18" s="448"/>
      <c r="H18" s="441"/>
      <c r="I18" s="1"/>
    </row>
    <row r="19" spans="1:14" ht="39.75" customHeight="1" x14ac:dyDescent="0.2">
      <c r="A19" s="1"/>
      <c r="B19" s="442"/>
      <c r="C19" s="443"/>
      <c r="D19" s="443"/>
      <c r="E19" s="444"/>
      <c r="F19" s="154"/>
      <c r="G19" s="448"/>
      <c r="H19" s="441"/>
      <c r="I19" s="1"/>
    </row>
    <row r="20" spans="1:14" ht="21" customHeight="1" x14ac:dyDescent="0.2">
      <c r="A20" s="1"/>
      <c r="B20" s="14"/>
      <c r="C20" s="14"/>
      <c r="D20" s="14"/>
      <c r="E20" s="14"/>
      <c r="F20" s="15"/>
      <c r="G20" s="15"/>
      <c r="H20" s="3"/>
      <c r="I20" s="16"/>
    </row>
    <row r="21" spans="1:14" s="17" customFormat="1" ht="22.15" customHeight="1" x14ac:dyDescent="0.25">
      <c r="A21" s="14"/>
      <c r="B21" s="437" t="s">
        <v>77</v>
      </c>
      <c r="C21" s="437"/>
      <c r="D21" s="437"/>
      <c r="E21" s="437"/>
      <c r="F21" s="437"/>
      <c r="G21" s="437"/>
      <c r="H21" s="437"/>
      <c r="I21" s="437"/>
      <c r="J21" s="437"/>
      <c r="K21" s="14"/>
      <c r="L21" s="14"/>
      <c r="M21" s="14"/>
      <c r="N21" s="14"/>
    </row>
    <row r="22" spans="1:14" ht="25.5" customHeight="1" x14ac:dyDescent="0.2">
      <c r="A22" s="1"/>
      <c r="B22" s="2" t="s">
        <v>113</v>
      </c>
      <c r="C22" s="1"/>
      <c r="D22" s="1"/>
      <c r="E22" s="1"/>
      <c r="F22" s="7" t="s">
        <v>114</v>
      </c>
      <c r="G22" s="9" t="s">
        <v>115</v>
      </c>
      <c r="I22" s="9" t="s">
        <v>116</v>
      </c>
      <c r="J22" s="2"/>
      <c r="K22" s="2"/>
    </row>
    <row r="23" spans="1:14" ht="39.75" customHeight="1" x14ac:dyDescent="0.2">
      <c r="A23" s="1"/>
      <c r="B23" s="445" t="s">
        <v>117</v>
      </c>
      <c r="C23" s="446"/>
      <c r="D23" s="446"/>
      <c r="E23" s="447"/>
      <c r="F23" s="154">
        <v>0</v>
      </c>
      <c r="G23" s="440"/>
      <c r="H23" s="441"/>
      <c r="I23" s="438"/>
      <c r="J23" s="439"/>
    </row>
    <row r="24" spans="1:14" ht="39.75" customHeight="1" x14ac:dyDescent="0.2">
      <c r="A24" s="1"/>
      <c r="B24" s="442" t="s">
        <v>118</v>
      </c>
      <c r="C24" s="443"/>
      <c r="D24" s="443"/>
      <c r="E24" s="444"/>
      <c r="F24" s="154">
        <v>0</v>
      </c>
      <c r="G24" s="440"/>
      <c r="H24" s="441"/>
      <c r="I24" s="438"/>
      <c r="J24" s="439"/>
    </row>
    <row r="25" spans="1:14" ht="39.75" customHeight="1" x14ac:dyDescent="0.2">
      <c r="A25" s="1"/>
      <c r="B25" s="442" t="s">
        <v>119</v>
      </c>
      <c r="C25" s="443"/>
      <c r="D25" s="443"/>
      <c r="E25" s="444"/>
      <c r="F25" s="154">
        <v>0</v>
      </c>
      <c r="G25" s="440"/>
      <c r="H25" s="441"/>
      <c r="I25" s="438"/>
      <c r="J25" s="439"/>
    </row>
    <row r="26" spans="1:14" ht="39.75" customHeight="1" x14ac:dyDescent="0.2">
      <c r="A26" s="1"/>
      <c r="B26" s="442"/>
      <c r="C26" s="443"/>
      <c r="D26" s="443"/>
      <c r="E26" s="444"/>
      <c r="F26" s="154">
        <v>0</v>
      </c>
      <c r="G26" s="440"/>
      <c r="H26" s="441"/>
      <c r="I26" s="438"/>
      <c r="J26" s="439"/>
    </row>
    <row r="27" spans="1:14" ht="39.75" customHeight="1" x14ac:dyDescent="0.2">
      <c r="A27" s="1"/>
      <c r="B27" s="442"/>
      <c r="C27" s="443"/>
      <c r="D27" s="443"/>
      <c r="E27" s="444"/>
      <c r="F27" s="154">
        <v>0</v>
      </c>
      <c r="G27" s="440"/>
      <c r="H27" s="441"/>
      <c r="I27" s="438"/>
      <c r="J27" s="439"/>
    </row>
    <row r="28" spans="1:14" ht="9.75" customHeight="1" x14ac:dyDescent="0.2">
      <c r="A28" s="1"/>
      <c r="B28" s="1"/>
      <c r="C28" s="1"/>
      <c r="D28" s="1"/>
      <c r="E28" s="1"/>
      <c r="F28" s="1"/>
      <c r="G28" s="1"/>
      <c r="H28" s="3"/>
    </row>
    <row r="29" spans="1:14" x14ac:dyDescent="0.2">
      <c r="A29" s="3"/>
      <c r="B29" s="3"/>
      <c r="C29" s="3"/>
      <c r="D29" s="3"/>
      <c r="E29" s="3"/>
      <c r="F29" s="3"/>
      <c r="G29" s="3"/>
      <c r="H29" s="3"/>
    </row>
    <row r="30" spans="1:14" s="17" customFormat="1" ht="15" x14ac:dyDescent="0.25">
      <c r="A30" s="14"/>
      <c r="B30" s="437" t="s">
        <v>120</v>
      </c>
      <c r="C30" s="437"/>
      <c r="D30" s="437"/>
      <c r="E30" s="437"/>
      <c r="F30" s="437"/>
      <c r="G30" s="437"/>
      <c r="H30" s="437"/>
      <c r="I30" s="437"/>
      <c r="J30" s="437"/>
      <c r="K30" s="14"/>
      <c r="L30" s="14"/>
      <c r="M30" s="14"/>
      <c r="N30" s="14"/>
    </row>
    <row r="31" spans="1:14" ht="39.6" customHeight="1" x14ac:dyDescent="0.2">
      <c r="A31" s="3"/>
      <c r="B31" s="2" t="s">
        <v>121</v>
      </c>
      <c r="C31" s="1"/>
      <c r="D31" s="1"/>
      <c r="E31" s="1"/>
      <c r="F31" s="7" t="s">
        <v>114</v>
      </c>
      <c r="G31" s="9" t="s">
        <v>107</v>
      </c>
      <c r="H31" s="9" t="s">
        <v>122</v>
      </c>
      <c r="I31" s="452" t="s">
        <v>289</v>
      </c>
      <c r="J31" s="453"/>
    </row>
    <row r="32" spans="1:14" ht="39.6" customHeight="1" x14ac:dyDescent="0.2">
      <c r="A32" s="3"/>
      <c r="B32" s="445"/>
      <c r="C32" s="446"/>
      <c r="D32" s="446"/>
      <c r="E32" s="447"/>
      <c r="F32" s="154"/>
      <c r="G32" s="153">
        <f>SUM(F13:F19)</f>
        <v>0</v>
      </c>
      <c r="H32" s="155" t="str">
        <f>IF(F32=0," ",F32/G32)</f>
        <v xml:space="preserve"> </v>
      </c>
      <c r="I32" s="454"/>
      <c r="J32" s="455"/>
    </row>
    <row r="33" spans="1:10" ht="39.6" customHeight="1" x14ac:dyDescent="0.2">
      <c r="A33" s="3"/>
      <c r="B33" s="442"/>
      <c r="C33" s="443"/>
      <c r="D33" s="443"/>
      <c r="E33" s="444"/>
      <c r="F33" s="154"/>
      <c r="G33" s="153">
        <f>SUM(F13:F19)</f>
        <v>0</v>
      </c>
      <c r="H33" s="155" t="str">
        <f>IF(F33=0," ",F33/G33)</f>
        <v xml:space="preserve"> </v>
      </c>
      <c r="I33" s="456"/>
      <c r="J33" s="457"/>
    </row>
    <row r="34" spans="1:10" x14ac:dyDescent="0.2">
      <c r="A34" s="3"/>
      <c r="B34" s="3"/>
      <c r="C34" s="3"/>
      <c r="D34" s="3"/>
      <c r="E34" s="3"/>
      <c r="F34" s="3"/>
      <c r="G34" s="3"/>
      <c r="H34" s="3"/>
    </row>
    <row r="35" spans="1:10" x14ac:dyDescent="0.2">
      <c r="A35" s="3"/>
      <c r="B35" s="3"/>
      <c r="C35" s="3"/>
      <c r="D35" s="3"/>
      <c r="E35" s="3"/>
      <c r="F35" s="3"/>
      <c r="G35" s="3"/>
      <c r="H35" s="3"/>
    </row>
    <row r="36" spans="1:10" x14ac:dyDescent="0.2">
      <c r="A36" s="3"/>
      <c r="B36" s="3"/>
      <c r="C36" s="3"/>
      <c r="D36" s="3"/>
      <c r="E36" s="3"/>
      <c r="F36" s="3"/>
      <c r="G36" s="3"/>
      <c r="H36" s="3"/>
    </row>
    <row r="37" spans="1:10" x14ac:dyDescent="0.2">
      <c r="A37" s="3"/>
      <c r="B37" s="3"/>
      <c r="C37" s="3"/>
      <c r="D37" s="3"/>
      <c r="E37" s="3"/>
      <c r="F37" s="3"/>
      <c r="G37" s="3"/>
      <c r="H37" s="3"/>
    </row>
    <row r="38" spans="1:10" x14ac:dyDescent="0.2">
      <c r="A38" s="3"/>
      <c r="B38" s="3"/>
      <c r="C38" s="3"/>
      <c r="D38" s="3"/>
      <c r="E38" s="3"/>
      <c r="F38" s="3"/>
      <c r="G38" s="3"/>
      <c r="H38" s="3"/>
    </row>
    <row r="39" spans="1:10" x14ac:dyDescent="0.2">
      <c r="A39" s="3"/>
      <c r="B39" s="3"/>
      <c r="C39" s="3"/>
      <c r="D39" s="3"/>
      <c r="E39" s="3"/>
      <c r="F39" s="3"/>
      <c r="G39" s="3"/>
      <c r="H39" s="3"/>
    </row>
    <row r="40" spans="1:10" x14ac:dyDescent="0.2">
      <c r="A40" s="3"/>
      <c r="B40" s="3"/>
      <c r="C40" s="3"/>
      <c r="D40" s="3"/>
      <c r="E40" s="3"/>
      <c r="F40" s="3"/>
      <c r="G40" s="3"/>
      <c r="H40" s="3"/>
    </row>
    <row r="41" spans="1:10" x14ac:dyDescent="0.2">
      <c r="A41" s="3"/>
      <c r="B41" s="3"/>
      <c r="C41" s="3"/>
      <c r="D41" s="3"/>
      <c r="E41" s="3"/>
      <c r="F41" s="3"/>
      <c r="G41" s="3"/>
      <c r="H41" s="3"/>
    </row>
    <row r="42" spans="1:10" x14ac:dyDescent="0.2">
      <c r="A42" s="3"/>
      <c r="B42" s="3"/>
      <c r="C42" s="3"/>
      <c r="D42" s="3"/>
      <c r="E42" s="3"/>
      <c r="F42" s="3"/>
      <c r="G42" s="3"/>
      <c r="H42" s="3"/>
    </row>
    <row r="43" spans="1:10" x14ac:dyDescent="0.2">
      <c r="A43" s="3"/>
      <c r="B43" s="3"/>
      <c r="C43" s="3"/>
      <c r="D43" s="3"/>
      <c r="E43" s="3"/>
      <c r="F43" s="3"/>
      <c r="G43" s="3"/>
      <c r="H43" s="3"/>
    </row>
    <row r="44" spans="1:10" x14ac:dyDescent="0.2">
      <c r="A44" s="3"/>
      <c r="B44" s="3"/>
      <c r="C44" s="3"/>
      <c r="D44" s="3"/>
      <c r="E44" s="3"/>
      <c r="F44" s="3"/>
      <c r="G44" s="3"/>
      <c r="H44" s="3"/>
    </row>
    <row r="45" spans="1:10" x14ac:dyDescent="0.2">
      <c r="A45" s="3"/>
      <c r="B45" s="3"/>
      <c r="C45" s="3"/>
      <c r="D45" s="3"/>
      <c r="E45" s="3"/>
      <c r="F45" s="3"/>
      <c r="G45" s="3"/>
      <c r="H45" s="3"/>
    </row>
  </sheetData>
  <sheetProtection password="CA49" sheet="1" scenarios="1" selectLockedCells="1"/>
  <mergeCells count="39">
    <mergeCell ref="I4:J11"/>
    <mergeCell ref="I13:J16"/>
    <mergeCell ref="D5:H11"/>
    <mergeCell ref="B16:E16"/>
    <mergeCell ref="B17:E17"/>
    <mergeCell ref="I31:J33"/>
    <mergeCell ref="B33:E33"/>
    <mergeCell ref="B30:J30"/>
    <mergeCell ref="G13:H13"/>
    <mergeCell ref="G14:H14"/>
    <mergeCell ref="B32:E32"/>
    <mergeCell ref="B23:E23"/>
    <mergeCell ref="B24:E24"/>
    <mergeCell ref="B25:E25"/>
    <mergeCell ref="B26:E26"/>
    <mergeCell ref="G24:H24"/>
    <mergeCell ref="G25:H25"/>
    <mergeCell ref="G26:H26"/>
    <mergeCell ref="I26:J26"/>
    <mergeCell ref="I27:J27"/>
    <mergeCell ref="I23:J23"/>
    <mergeCell ref="C1:H1"/>
    <mergeCell ref="B13:E13"/>
    <mergeCell ref="B14:E14"/>
    <mergeCell ref="B15:E15"/>
    <mergeCell ref="B19:E19"/>
    <mergeCell ref="G15:H15"/>
    <mergeCell ref="G18:H18"/>
    <mergeCell ref="G19:H19"/>
    <mergeCell ref="B18:E18"/>
    <mergeCell ref="G16:H16"/>
    <mergeCell ref="G17:H17"/>
    <mergeCell ref="D4:H4"/>
    <mergeCell ref="B21:J21"/>
    <mergeCell ref="I24:J24"/>
    <mergeCell ref="I25:J25"/>
    <mergeCell ref="G27:H27"/>
    <mergeCell ref="B27:E27"/>
    <mergeCell ref="G23:H23"/>
  </mergeCells>
  <phoneticPr fontId="6" type="noConversion"/>
  <printOptions horizontalCentered="1"/>
  <pageMargins left="0.33" right="0.33" top="0.45" bottom="0.45" header="0.34" footer="0.26"/>
  <pageSetup fitToHeight="2" orientation="landscape" r:id="rId1"/>
  <headerFooter alignWithMargins="0">
    <oddFooter>&amp;CPage &amp;P of &amp;N&amp;R© 2020 The Ergonomics Center</oddFooter>
  </headerFooter>
  <rowBreaks count="1" manualBreakCount="1">
    <brk id="20" max="10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57"/>
  <sheetViews>
    <sheetView zoomScale="90" zoomScaleNormal="90" zoomScaleSheetLayoutView="90" workbookViewId="0">
      <selection activeCell="S10" sqref="S10"/>
    </sheetView>
  </sheetViews>
  <sheetFormatPr defaultColWidth="9.140625" defaultRowHeight="12.75" x14ac:dyDescent="0.2"/>
  <cols>
    <col min="1" max="16384" width="9.140625" style="208"/>
  </cols>
  <sheetData>
    <row r="1" s="209" customFormat="1" x14ac:dyDescent="0.2"/>
    <row r="2" s="209" customFormat="1" x14ac:dyDescent="0.2"/>
    <row r="3" s="209" customFormat="1" x14ac:dyDescent="0.2"/>
    <row r="4" s="209" customFormat="1" x14ac:dyDescent="0.2"/>
    <row r="5" s="209" customFormat="1" x14ac:dyDescent="0.2"/>
    <row r="6" s="209" customFormat="1" x14ac:dyDescent="0.2"/>
    <row r="7" s="209" customFormat="1" x14ac:dyDescent="0.2"/>
    <row r="8" s="209" customFormat="1" x14ac:dyDescent="0.2"/>
    <row r="9" s="209" customFormat="1" x14ac:dyDescent="0.2"/>
    <row r="10" s="209" customFormat="1" x14ac:dyDescent="0.2"/>
    <row r="11" s="209" customFormat="1" x14ac:dyDescent="0.2"/>
    <row r="12" s="209" customFormat="1" x14ac:dyDescent="0.2"/>
    <row r="13" s="209" customFormat="1" x14ac:dyDescent="0.2"/>
    <row r="14" s="209" customFormat="1" x14ac:dyDescent="0.2"/>
    <row r="15" s="209" customFormat="1" x14ac:dyDescent="0.2"/>
    <row r="16" s="209" customFormat="1" x14ac:dyDescent="0.2"/>
    <row r="17" s="209" customFormat="1" x14ac:dyDescent="0.2"/>
    <row r="18" s="209" customFormat="1" x14ac:dyDescent="0.2"/>
    <row r="19" s="209" customFormat="1" x14ac:dyDescent="0.2"/>
    <row r="20" s="209" customFormat="1" x14ac:dyDescent="0.2"/>
    <row r="21" s="209" customFormat="1" x14ac:dyDescent="0.2"/>
    <row r="22" s="209" customFormat="1" x14ac:dyDescent="0.2"/>
    <row r="23" s="209" customFormat="1" x14ac:dyDescent="0.2"/>
    <row r="24" s="209" customFormat="1" x14ac:dyDescent="0.2"/>
    <row r="25" s="209" customFormat="1" x14ac:dyDescent="0.2"/>
    <row r="26" s="209" customFormat="1" x14ac:dyDescent="0.2"/>
    <row r="27" s="209" customFormat="1" x14ac:dyDescent="0.2"/>
    <row r="28" s="209" customFormat="1" x14ac:dyDescent="0.2"/>
    <row r="29" s="209" customFormat="1" x14ac:dyDescent="0.2"/>
    <row r="30" s="209" customFormat="1" x14ac:dyDescent="0.2"/>
    <row r="31" s="209" customFormat="1" x14ac:dyDescent="0.2"/>
    <row r="32" s="209" customFormat="1" x14ac:dyDescent="0.2"/>
    <row r="33" spans="1:15" s="209" customFormat="1" x14ac:dyDescent="0.2"/>
    <row r="34" spans="1:15" s="209" customFormat="1" x14ac:dyDescent="0.2"/>
    <row r="35" spans="1:15" s="209" customFormat="1" x14ac:dyDescent="0.2"/>
    <row r="36" spans="1:15" s="209" customFormat="1" x14ac:dyDescent="0.2"/>
    <row r="37" spans="1:15" s="209" customFormat="1" ht="43.5" customHeight="1" x14ac:dyDescent="0.2"/>
    <row r="38" spans="1:15" s="209" customFormat="1" x14ac:dyDescent="0.2">
      <c r="A38" s="212" t="s">
        <v>5</v>
      </c>
    </row>
    <row r="39" spans="1:15" s="209" customFormat="1" ht="21" customHeight="1" x14ac:dyDescent="0.2">
      <c r="A39" s="479" t="s">
        <v>46</v>
      </c>
      <c r="B39" s="479"/>
      <c r="C39" s="479"/>
      <c r="D39" s="479"/>
      <c r="E39" s="479"/>
      <c r="F39" s="479"/>
      <c r="G39" s="479"/>
      <c r="H39" s="479"/>
    </row>
    <row r="40" spans="1:15" s="209" customFormat="1" ht="21" customHeight="1" x14ac:dyDescent="0.2">
      <c r="A40" s="479" t="s">
        <v>47</v>
      </c>
      <c r="B40" s="479"/>
      <c r="C40" s="479"/>
      <c r="D40" s="479"/>
      <c r="E40" s="479"/>
      <c r="F40" s="479"/>
      <c r="G40" s="479"/>
      <c r="H40" s="479"/>
    </row>
    <row r="41" spans="1:15" s="209" customFormat="1" ht="12" customHeight="1" x14ac:dyDescent="0.2">
      <c r="A41" s="480" t="s">
        <v>49</v>
      </c>
      <c r="B41" s="480"/>
      <c r="C41" s="480"/>
      <c r="D41" s="480"/>
      <c r="E41" s="480"/>
      <c r="F41" s="480"/>
      <c r="G41" s="480"/>
      <c r="H41" s="480"/>
    </row>
    <row r="42" spans="1:15" s="209" customFormat="1" ht="21" customHeight="1" x14ac:dyDescent="0.2">
      <c r="A42" s="479" t="s">
        <v>50</v>
      </c>
      <c r="B42" s="479"/>
      <c r="C42" s="479"/>
      <c r="D42" s="479"/>
      <c r="E42" s="479"/>
      <c r="F42" s="479"/>
      <c r="G42" s="479"/>
      <c r="H42" s="479"/>
    </row>
    <row r="43" spans="1:15" s="209" customFormat="1" ht="21" customHeight="1" x14ac:dyDescent="0.2">
      <c r="A43" s="479" t="s">
        <v>51</v>
      </c>
      <c r="B43" s="479"/>
      <c r="C43" s="479"/>
      <c r="D43" s="479"/>
      <c r="E43" s="479"/>
      <c r="F43" s="479"/>
      <c r="G43" s="479"/>
      <c r="H43" s="479"/>
    </row>
    <row r="44" spans="1:15" s="209" customFormat="1" ht="21" customHeight="1" x14ac:dyDescent="0.2">
      <c r="A44" s="479" t="s">
        <v>52</v>
      </c>
      <c r="B44" s="479"/>
      <c r="C44" s="479"/>
      <c r="D44" s="479"/>
      <c r="E44" s="479"/>
      <c r="F44" s="479"/>
      <c r="G44" s="479"/>
      <c r="H44" s="479"/>
    </row>
    <row r="45" spans="1:15" s="209" customFormat="1" ht="14.25" customHeight="1" x14ac:dyDescent="0.2">
      <c r="A45" s="479" t="s">
        <v>53</v>
      </c>
      <c r="B45" s="479"/>
      <c r="C45" s="479"/>
      <c r="D45" s="479"/>
      <c r="E45" s="479"/>
      <c r="F45" s="479"/>
      <c r="G45" s="479"/>
      <c r="H45" s="479"/>
    </row>
    <row r="46" spans="1:15" s="209" customFormat="1" ht="21" customHeight="1" x14ac:dyDescent="0.2">
      <c r="A46" s="479" t="s">
        <v>54</v>
      </c>
      <c r="B46" s="479"/>
      <c r="C46" s="479"/>
      <c r="D46" s="479"/>
      <c r="E46" s="479"/>
      <c r="F46" s="479"/>
      <c r="G46" s="479"/>
      <c r="H46" s="479"/>
      <c r="I46" s="211"/>
      <c r="J46" s="211"/>
      <c r="K46" s="211"/>
      <c r="L46" s="211"/>
      <c r="M46" s="211"/>
      <c r="N46" s="211"/>
      <c r="O46" s="211"/>
    </row>
    <row r="47" spans="1:15" s="209" customFormat="1" ht="21" customHeight="1" x14ac:dyDescent="0.2">
      <c r="A47" s="479" t="s">
        <v>123</v>
      </c>
      <c r="B47" s="479"/>
      <c r="C47" s="479"/>
      <c r="D47" s="479"/>
      <c r="E47" s="479"/>
      <c r="F47" s="479"/>
      <c r="G47" s="479"/>
      <c r="H47" s="479"/>
      <c r="I47" s="210"/>
      <c r="J47" s="210"/>
      <c r="K47" s="210"/>
      <c r="L47" s="210"/>
      <c r="M47" s="210"/>
      <c r="N47" s="210"/>
      <c r="O47" s="210"/>
    </row>
    <row r="48" spans="1:15" s="209" customFormat="1" ht="19.5" customHeight="1" x14ac:dyDescent="0.2">
      <c r="A48" s="479" t="s">
        <v>55</v>
      </c>
      <c r="B48" s="479"/>
      <c r="C48" s="479"/>
      <c r="D48" s="479"/>
      <c r="E48" s="479"/>
      <c r="F48" s="479"/>
      <c r="G48" s="479"/>
      <c r="H48" s="479"/>
      <c r="I48" s="210"/>
      <c r="J48" s="210"/>
      <c r="K48" s="210"/>
      <c r="L48" s="210"/>
      <c r="M48" s="210"/>
      <c r="N48" s="210"/>
      <c r="O48" s="210"/>
    </row>
    <row r="49" spans="2:15" s="209" customFormat="1" x14ac:dyDescent="0.2">
      <c r="B49" s="210"/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210"/>
    </row>
    <row r="50" spans="2:15" s="209" customFormat="1" x14ac:dyDescent="0.2">
      <c r="B50" s="210"/>
      <c r="C50" s="210"/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</row>
    <row r="51" spans="2:15" s="209" customFormat="1" x14ac:dyDescent="0.2">
      <c r="B51" s="210"/>
      <c r="C51" s="210"/>
      <c r="D51" s="210"/>
      <c r="E51" s="210"/>
      <c r="F51" s="210"/>
      <c r="G51" s="210"/>
      <c r="H51" s="210"/>
      <c r="I51" s="210"/>
      <c r="J51" s="210"/>
      <c r="K51" s="210"/>
      <c r="L51" s="210"/>
      <c r="M51" s="210"/>
      <c r="N51" s="210"/>
      <c r="O51" s="210"/>
    </row>
    <row r="52" spans="2:15" s="209" customFormat="1" x14ac:dyDescent="0.2">
      <c r="B52" s="210"/>
      <c r="C52" s="210"/>
      <c r="D52" s="210"/>
      <c r="E52" s="210"/>
      <c r="F52" s="210"/>
      <c r="G52" s="210"/>
      <c r="H52" s="210"/>
      <c r="I52" s="210"/>
      <c r="J52" s="210"/>
      <c r="K52" s="210"/>
      <c r="L52" s="210"/>
      <c r="M52" s="210"/>
      <c r="N52" s="210"/>
      <c r="O52" s="210"/>
    </row>
    <row r="53" spans="2:15" s="209" customFormat="1" x14ac:dyDescent="0.2">
      <c r="B53" s="210"/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</row>
    <row r="54" spans="2:15" s="209" customFormat="1" x14ac:dyDescent="0.2"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</row>
    <row r="55" spans="2:15" s="209" customFormat="1" x14ac:dyDescent="0.2">
      <c r="B55" s="210"/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</row>
    <row r="56" spans="2:15" s="209" customFormat="1" x14ac:dyDescent="0.2">
      <c r="B56" s="210"/>
      <c r="C56" s="210"/>
      <c r="D56" s="210"/>
      <c r="E56" s="210"/>
      <c r="F56" s="210"/>
      <c r="G56" s="210"/>
      <c r="H56" s="210"/>
      <c r="I56" s="210"/>
      <c r="J56" s="210"/>
      <c r="K56" s="210"/>
      <c r="L56" s="210"/>
      <c r="M56" s="210"/>
      <c r="N56" s="210"/>
      <c r="O56" s="210"/>
    </row>
    <row r="57" spans="2:15" s="209" customFormat="1" x14ac:dyDescent="0.2"/>
  </sheetData>
  <sheetProtection algorithmName="SHA-512" hashValue="x/j1Dn2/n68yKd2Xm3FztyWQYh46NGZ3qkbDVEeYEx16yJ0Hg3X4vxaoO3XBLg/aFmLlHcP2Q8d5pQnxinLGFA==" saltValue="mN7SN8U9YFUtzFpl1/FsJw==" spinCount="100000" sheet="1" objects="1" scenarios="1" selectLockedCells="1"/>
  <mergeCells count="10">
    <mergeCell ref="A48:H48"/>
    <mergeCell ref="A41:H41"/>
    <mergeCell ref="A45:H45"/>
    <mergeCell ref="A44:H44"/>
    <mergeCell ref="A39:H39"/>
    <mergeCell ref="A40:H40"/>
    <mergeCell ref="A42:H42"/>
    <mergeCell ref="A43:H43"/>
    <mergeCell ref="A46:H46"/>
    <mergeCell ref="A47:H47"/>
  </mergeCells>
  <printOptions horizontalCentered="1"/>
  <pageMargins left="0.5" right="0.5" top="0.72" bottom="0.5" header="0.37" footer="0.5"/>
  <pageSetup scale="92" fitToWidth="2" orientation="portrait" r:id="rId1"/>
  <headerFooter alignWithMargins="0">
    <oddHeader>&amp;C&amp;"Arial,Bold"Industrial Ergonomics Screening Tool
References</oddHeader>
    <oddFooter xml:space="preserve">&amp;R© 2020 The Ergonomics Center </oddFooter>
  </headerFooter>
  <colBreaks count="1" manualBreakCount="1">
    <brk id="8" max="4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SCREENING TOOL</vt:lpstr>
      <vt:lpstr>Job Summary (On Site)</vt:lpstr>
      <vt:lpstr>Job Prioritization</vt:lpstr>
      <vt:lpstr>Data Collection</vt:lpstr>
      <vt:lpstr>Brainstorming (1,2,4)</vt:lpstr>
      <vt:lpstr>Control Plan</vt:lpstr>
      <vt:lpstr>Costs</vt:lpstr>
      <vt:lpstr>References</vt:lpstr>
      <vt:lpstr>'Brainstorming (1,2,4)'!Print_Area</vt:lpstr>
      <vt:lpstr>'Control Plan'!Print_Area</vt:lpstr>
      <vt:lpstr>Costs!Print_Area</vt:lpstr>
      <vt:lpstr>'Data Collection'!Print_Area</vt:lpstr>
      <vt:lpstr>'Job Prioritization'!Print_Area</vt:lpstr>
      <vt:lpstr>'Job Summary (On Site)'!Print_Area</vt:lpstr>
      <vt:lpstr>References!Print_Area</vt:lpstr>
      <vt:lpstr>'SCREENING TOOL'!Print_Area</vt:lpstr>
      <vt:lpstr>Costs!Print_Titles</vt:lpstr>
    </vt:vector>
  </TitlesOfParts>
  <Company>Sandalwood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jgreenwald</dc:creator>
  <cp:lastModifiedBy>Gary L Downey</cp:lastModifiedBy>
  <cp:lastPrinted>2022-04-28T20:18:56Z</cp:lastPrinted>
  <dcterms:created xsi:type="dcterms:W3CDTF">2004-04-19T14:27:38Z</dcterms:created>
  <dcterms:modified xsi:type="dcterms:W3CDTF">2023-06-13T20:12:15Z</dcterms:modified>
</cp:coreProperties>
</file>